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Rev-QAR" sheetId="3" r:id="rId1"/>
    <sheet name=" ARPU QAR " sheetId="6" r:id="rId2"/>
    <sheet name="Cust" sheetId="4" r:id="rId3"/>
    <sheet name="Prop-cust" sheetId="5" r:id="rId4"/>
    <sheet name="Rev-USD" sheetId="2" r:id="rId5"/>
    <sheet name=" ARPU USD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0">#REF!</definedName>
    <definedName name="\1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>[2]Summary!#REF!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SUM2" localSheetId="2">#REF!</definedName>
    <definedName name="________________SUM2" localSheetId="0">#REF!</definedName>
    <definedName name="________________SUM2" localSheetId="4">#REF!</definedName>
    <definedName name="________________SUM2">#REF!</definedName>
    <definedName name="________________SUM3" localSheetId="0">#REF!</definedName>
    <definedName name="________________SUM3" localSheetId="4">#REF!</definedName>
    <definedName name="________________SUM3">#REF!</definedName>
    <definedName name="_______________Dim2" localSheetId="0">#REF!</definedName>
    <definedName name="_______________Dim2" localSheetId="4">#REF!</definedName>
    <definedName name="_______________Dim2">#REF!</definedName>
    <definedName name="_______________SUM1" localSheetId="0">#REF!</definedName>
    <definedName name="_______________SUM1" localSheetId="4">#REF!</definedName>
    <definedName name="_______________SUM1">#REF!</definedName>
    <definedName name="_______________SUM2" localSheetId="0">#REF!</definedName>
    <definedName name="_______________SUM2" localSheetId="4">#REF!</definedName>
    <definedName name="_______________SUM2">#REF!</definedName>
    <definedName name="_______________SUM3" localSheetId="0">#REF!</definedName>
    <definedName name="_______________SUM3" localSheetId="4">#REF!</definedName>
    <definedName name="_______________SUM3">#REF!</definedName>
    <definedName name="______________Dim1" localSheetId="0">#REF!</definedName>
    <definedName name="______________Dim1" localSheetId="4">#REF!</definedName>
    <definedName name="______________Dim1">#REF!</definedName>
    <definedName name="______________Dim2" localSheetId="0">#REF!</definedName>
    <definedName name="______________Dim2" localSheetId="4">#REF!</definedName>
    <definedName name="______________Dim2">#REF!</definedName>
    <definedName name="______________SUM1" localSheetId="0">#REF!</definedName>
    <definedName name="______________SUM1" localSheetId="4">#REF!</definedName>
    <definedName name="______________SUM1">#REF!</definedName>
    <definedName name="______________SUM2" localSheetId="0">#REF!</definedName>
    <definedName name="______________SUM2" localSheetId="4">#REF!</definedName>
    <definedName name="______________SUM2">#REF!</definedName>
    <definedName name="______________SUM3" localSheetId="0">#REF!</definedName>
    <definedName name="______________SUM3" localSheetId="4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Dim1" localSheetId="0">#REF!</definedName>
    <definedName name="___________Dim1" localSheetId="4">#REF!</definedName>
    <definedName name="___________Dim1">#REF!</definedName>
    <definedName name="___________Dim2">#REF!</definedName>
    <definedName name="___________SUM1">#REF!</definedName>
    <definedName name="___________SUM2">#REF!</definedName>
    <definedName name="___________SUM3">#REF!</definedName>
    <definedName name="__________SUM1" localSheetId="0">#REF!</definedName>
    <definedName name="__________SUM1" localSheetId="4">#REF!</definedName>
    <definedName name="__________SUM1">#REF!</definedName>
    <definedName name="__________SUM2" localSheetId="0">#REF!</definedName>
    <definedName name="__________SUM2" localSheetId="4">#REF!</definedName>
    <definedName name="__________SUM2">#REF!</definedName>
    <definedName name="__________SUM3" localSheetId="0">#REF!</definedName>
    <definedName name="__________SUM3" localSheetId="4">#REF!</definedName>
    <definedName name="__________SUM3">#REF!</definedName>
    <definedName name="_________ALL1">#REF!</definedName>
    <definedName name="_________Dim1" localSheetId="0">#REF!</definedName>
    <definedName name="_________Dim1" localSheetId="4">#REF!</definedName>
    <definedName name="_________Dim1">#REF!</definedName>
    <definedName name="_________Dim2" localSheetId="0">#REF!</definedName>
    <definedName name="_________Dim2" localSheetId="4">#REF!</definedName>
    <definedName name="_________Dim2">#REF!</definedName>
    <definedName name="_________RIL1">#REF!</definedName>
    <definedName name="_________SUM1" localSheetId="0">#REF!</definedName>
    <definedName name="_________SUM1" localSheetId="4">#REF!</definedName>
    <definedName name="_________SUM1">#REF!</definedName>
    <definedName name="_________SUM2" localSheetId="0">#REF!</definedName>
    <definedName name="_________SUM2" localSheetId="4">#REF!</definedName>
    <definedName name="_________SUM2">#REF!</definedName>
    <definedName name="_________SUM3" localSheetId="0">#REF!</definedName>
    <definedName name="_________SUM3" localSheetId="4">#REF!</definedName>
    <definedName name="_________SUM3">#REF!</definedName>
    <definedName name="________ALL1">#REF!</definedName>
    <definedName name="________Dim1" localSheetId="0">#REF!</definedName>
    <definedName name="________Dim1" localSheetId="4">#REF!</definedName>
    <definedName name="________Dim1">#REF!</definedName>
    <definedName name="________Dim2" localSheetId="0">#REF!</definedName>
    <definedName name="________Dim2" localSheetId="4">#REF!</definedName>
    <definedName name="________Dim2">#REF!</definedName>
    <definedName name="________RIL1">#REF!</definedName>
    <definedName name="________SUM1" localSheetId="0">#REF!</definedName>
    <definedName name="________SUM1" localSheetId="4">#REF!</definedName>
    <definedName name="________SUM1">#REF!</definedName>
    <definedName name="________SUM2" localSheetId="0">#REF!</definedName>
    <definedName name="________SUM2" localSheetId="4">#REF!</definedName>
    <definedName name="________SUM2">#REF!</definedName>
    <definedName name="________SUM3" localSheetId="0">#REF!</definedName>
    <definedName name="________SUM3" localSheetId="4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 localSheetId="0">#REF!</definedName>
    <definedName name="_______Dim1" localSheetId="4">#REF!</definedName>
    <definedName name="_______Dim1">#REF!</definedName>
    <definedName name="_______Dim2" localSheetId="0">#REF!</definedName>
    <definedName name="_______Dim2" localSheetId="4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 localSheetId="0">#REF!</definedName>
    <definedName name="_______SUM1" localSheetId="4">#REF!</definedName>
    <definedName name="_______SUM1">#REF!</definedName>
    <definedName name="_______SUM2" localSheetId="0">#REF!</definedName>
    <definedName name="_______SUM2" localSheetId="4">#REF!</definedName>
    <definedName name="_______SUM2">#REF!</definedName>
    <definedName name="_______SUM3" localSheetId="0">#REF!</definedName>
    <definedName name="_______SUM3" localSheetId="4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 localSheetId="0">#REF!</definedName>
    <definedName name="______Dim1" localSheetId="4">#REF!</definedName>
    <definedName name="______Dim1">#REF!</definedName>
    <definedName name="______Dim2" localSheetId="0">#REF!</definedName>
    <definedName name="______Dim2" localSheetId="4">#REF!</definedName>
    <definedName name="______Dim2">#REF!</definedName>
    <definedName name="______RIL1">#REF!</definedName>
    <definedName name="______SUM1" localSheetId="0">#REF!</definedName>
    <definedName name="______SUM1" localSheetId="4">#REF!</definedName>
    <definedName name="______SUM1">#REF!</definedName>
    <definedName name="______SUM2" localSheetId="0">#REF!</definedName>
    <definedName name="______SUM2" localSheetId="4">#REF!</definedName>
    <definedName name="______SUM2">#REF!</definedName>
    <definedName name="______SUM3" localSheetId="0">#REF!</definedName>
    <definedName name="______SUM3" localSheetId="4">#REF!</definedName>
    <definedName name="______SUM3">#REF!</definedName>
    <definedName name="_____aaV9">#REF!</definedName>
    <definedName name="_____ALL1" localSheetId="0">#REF!</definedName>
    <definedName name="_____ALL1" localSheetId="4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2">[4]Capex!#REF!</definedName>
    <definedName name="_____CAP1">[4]Capex!#REF!</definedName>
    <definedName name="_____CIP2" localSheetId="2">#REF!</definedName>
    <definedName name="_____CIP2">#REF!</definedName>
    <definedName name="_____CUM1">#REF!</definedName>
    <definedName name="_____CUM2">#REF!</definedName>
    <definedName name="_____DEV1">#REF!</definedName>
    <definedName name="_____Dim1" localSheetId="0">#REF!</definedName>
    <definedName name="_____Dim1" localSheetId="4">#REF!</definedName>
    <definedName name="_____Dim1">#REF!</definedName>
    <definedName name="_____Dim2" localSheetId="0">#REF!</definedName>
    <definedName name="_____Dim2" localSheetId="4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2">#REF!</definedName>
    <definedName name="_____KSA1">#REF!</definedName>
    <definedName name="_____KSA2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2" hidden="1">#REF!</definedName>
    <definedName name="_____mp2" hidden="1">#REF!</definedName>
    <definedName name="_____MY2">#REF!</definedName>
    <definedName name="_____MY3">#N/A</definedName>
    <definedName name="_____MY4">#N/A</definedName>
    <definedName name="_____MY5">#N/A</definedName>
    <definedName name="_____OUT1">[4]Revenue!#REF!</definedName>
    <definedName name="_____REV2">[4]Revenue!#REF!</definedName>
    <definedName name="_____REV21">[4]Revenue!#REF!</definedName>
    <definedName name="_____REV22">[4]Revenue!#REF!</definedName>
    <definedName name="_____RIL1" localSheetId="0">#REF!</definedName>
    <definedName name="_____RIL1" localSheetId="4">#REF!</definedName>
    <definedName name="_____RIL1">#REF!</definedName>
    <definedName name="_____SUM1" localSheetId="0">#REF!</definedName>
    <definedName name="_____SUM1" localSheetId="4">#REF!</definedName>
    <definedName name="_____SUM1">#REF!</definedName>
    <definedName name="_____SUM2" localSheetId="0">#REF!</definedName>
    <definedName name="_____SUM2" localSheetId="4">#REF!</definedName>
    <definedName name="_____SUM2">#REF!</definedName>
    <definedName name="_____SUM3" localSheetId="0">#REF!</definedName>
    <definedName name="_____SUM3" localSheetId="4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2">#REF!</definedName>
    <definedName name="_____WI1">#REF!</definedName>
    <definedName name="_____WI11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[6]SALES!#REF!</definedName>
    <definedName name="____10__123Graph_XMKT_YTD" hidden="1">[6]SALES!#REF!</definedName>
    <definedName name="____2__123Graph_AMKT_YTD" hidden="1">[6]SALES!#REF!</definedName>
    <definedName name="____3__123Graph_BMKT_MONTH" hidden="1">[6]SALES!#REF!</definedName>
    <definedName name="____4__123Graph_BMKT_YTD" hidden="1">[6]SALES!#REF!</definedName>
    <definedName name="____5__123Graph_LBL_AMKT_MONTH" hidden="1">[6]SALES!#REF!</definedName>
    <definedName name="____6__123Graph_LBL_AMKT_YTD" hidden="1">[6]SALES!#REF!</definedName>
    <definedName name="____7__123Graph_LBL_BMKT_MONTH" hidden="1">[6]SALES!#REF!</definedName>
    <definedName name="____8__123Graph_LBL_BMKT_YTD" hidden="1">[6]SALES!#REF!</definedName>
    <definedName name="____9__123Graph_XMKT_MONTH" hidden="1">[6]SALES!#REF!</definedName>
    <definedName name="____aaV9" localSheetId="2">#REF!</definedName>
    <definedName name="____aaV9">#REF!</definedName>
    <definedName name="____ALL1" localSheetId="0">#REF!</definedName>
    <definedName name="____ALL1" localSheetId="4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2">[4]Capex!#REF!</definedName>
    <definedName name="____CAP1">[4]Capex!#REF!</definedName>
    <definedName name="____CIP2" localSheetId="2">#REF!</definedName>
    <definedName name="____CIP2">#REF!</definedName>
    <definedName name="____Dim1" localSheetId="0">#REF!</definedName>
    <definedName name="____Dim1" localSheetId="4">#REF!</definedName>
    <definedName name="____Dim1">#REF!</definedName>
    <definedName name="____Dim2" localSheetId="0">#REF!</definedName>
    <definedName name="____Dim2" localSheetId="4">#REF!</definedName>
    <definedName name="____Dim2">#REF!</definedName>
    <definedName name="____jed122223">[5]MMR!$A$1327:$IV$1327</definedName>
    <definedName name="____MIN1" localSheetId="2">[4]Revenue!#REF!</definedName>
    <definedName name="____MIN1">[4]Revenue!#REF!</definedName>
    <definedName name="____mp2" localSheetId="2" hidden="1">#REF!</definedName>
    <definedName name="____mp2" hidden="1">#REF!</definedName>
    <definedName name="____MY3">#N/A</definedName>
    <definedName name="____MY4">#N/A</definedName>
    <definedName name="____MY5">#N/A</definedName>
    <definedName name="____New1">[7]SAD!$F$38</definedName>
    <definedName name="____O6">#REF!</definedName>
    <definedName name="____OUT1" localSheetId="2">[4]Revenue!#REF!</definedName>
    <definedName name="____OUT1">[4]Revenue!#REF!</definedName>
    <definedName name="____REV2">[4]Revenue!#REF!</definedName>
    <definedName name="____REV21">[4]Revenue!#REF!</definedName>
    <definedName name="____REV22">[4]Revenue!#REF!</definedName>
    <definedName name="____RIL1" localSheetId="0">#REF!</definedName>
    <definedName name="____RIL1" localSheetId="4">#REF!</definedName>
    <definedName name="____RIL1">#REF!</definedName>
    <definedName name="____SCH2">[8]Notes!#REF!</definedName>
    <definedName name="____SUM1" localSheetId="0">#REF!</definedName>
    <definedName name="____SUM1" localSheetId="4">#REF!</definedName>
    <definedName name="____SUM1">#REF!</definedName>
    <definedName name="____SUM2" localSheetId="0">#REF!</definedName>
    <definedName name="____SUM2" localSheetId="4">#REF!</definedName>
    <definedName name="____SUM2">#REF!</definedName>
    <definedName name="____SUM3" localSheetId="0">#REF!</definedName>
    <definedName name="____SUM3" localSheetId="4">#REF!</definedName>
    <definedName name="____SUM3">#REF!</definedName>
    <definedName name="____TAR1">[4]Revenue!#REF!</definedName>
    <definedName name="___1__123Graph_AMKT_MONTH" hidden="1">[6]SALES!#REF!</definedName>
    <definedName name="___10__123Graph_XMKT_YTD" hidden="1">[6]SALES!#REF!</definedName>
    <definedName name="___2__123Graph_AMKT_YTD" hidden="1">[6]SALES!#REF!</definedName>
    <definedName name="___3__123Graph_BMKT_MONTH" hidden="1">[6]SALES!#REF!</definedName>
    <definedName name="___4__123Graph_BMKT_YTD" hidden="1">[6]SALES!#REF!</definedName>
    <definedName name="___5__123Graph_LBL_AMKT_MONTH" hidden="1">[6]SALES!#REF!</definedName>
    <definedName name="___6__123Graph_LBL_AMKT_YTD" hidden="1">[6]SALES!#REF!</definedName>
    <definedName name="___7__123Graph_LBL_BMKT_MONTH" hidden="1">[6]SALES!#REF!</definedName>
    <definedName name="___8__123Graph_LBL_BMKT_YTD" hidden="1">[6]SALES!#REF!</definedName>
    <definedName name="___9__123Graph_XMKT_MONTH" hidden="1">[6]SALES!#REF!</definedName>
    <definedName name="___aaV9" localSheetId="0">#REF!</definedName>
    <definedName name="___aaV9" localSheetId="4">#REF!</definedName>
    <definedName name="___aaV9">#REF!</definedName>
    <definedName name="___ALL1">#REF!</definedName>
    <definedName name="___bal0196" localSheetId="2">[103]Plan1!$A$1:$F$238</definedName>
    <definedName name="___bal0196" localSheetId="0">[9]Plan1!$A$1:$F$238</definedName>
    <definedName name="___bal0196" localSheetId="4">[9]Plan1!$A$1:$F$238</definedName>
    <definedName name="___bal0196">[10]Plan1!$A$1:$F$238</definedName>
    <definedName name="___bal0296" localSheetId="2">[103]Plan1!$A$1:$F$238</definedName>
    <definedName name="___bal0296" localSheetId="0">[9]Plan1!$A$1:$F$238</definedName>
    <definedName name="___bal0296" localSheetId="4">[9]Plan1!$A$1:$F$238</definedName>
    <definedName name="___bal0296">[10]Plan1!$A$1:$F$238</definedName>
    <definedName name="___Bal0497" localSheetId="2">[103]Plan1!$A$1:$F$517</definedName>
    <definedName name="___Bal0497" localSheetId="0">[9]Plan1!$A$1:$F$517</definedName>
    <definedName name="___Bal0497" localSheetId="4">[9]Plan1!$A$1:$F$517</definedName>
    <definedName name="___Bal0497">[10]Plan1!$A$1:$F$517</definedName>
    <definedName name="___bal1196" localSheetId="2">[103]Plan1!$A$1:$F$596</definedName>
    <definedName name="___bal1196" localSheetId="0">[9]Plan1!$A$1:$F$596</definedName>
    <definedName name="___bal1196" localSheetId="4">[9]Plan1!$A$1:$F$596</definedName>
    <definedName name="___bal1196">[10]Plan1!$A$1:$F$596</definedName>
    <definedName name="___bdg2000" localSheetId="2">[103]Plan1!$A$1:$AH$16</definedName>
    <definedName name="___bdg2000" localSheetId="0">[9]Plan1!$A$1:$AH$16</definedName>
    <definedName name="___bdg2000" localSheetId="4">[9]Plan1!$A$1:$AH$16</definedName>
    <definedName name="___bdg2000">[10]Plan1!$A$1:$AH$16</definedName>
    <definedName name="___CAP1" localSheetId="2">[104]Capex!#REF!</definedName>
    <definedName name="___CAP1" localSheetId="0">[4]Capex!#REF!</definedName>
    <definedName name="___CAP1" localSheetId="4">[4]Capex!#REF!</definedName>
    <definedName name="___CAP1">[11]Capex!#REF!</definedName>
    <definedName name="___CIP2" localSheetId="0">#REF!</definedName>
    <definedName name="___CIP2" localSheetId="4">#REF!</definedName>
    <definedName name="___CIP2">#REF!</definedName>
    <definedName name="___CUM1" localSheetId="0">#REF!</definedName>
    <definedName name="___CUM1" localSheetId="4">#REF!</definedName>
    <definedName name="___CUM1">#REF!</definedName>
    <definedName name="___CUM2" localSheetId="0">#REF!</definedName>
    <definedName name="___CUM2" localSheetId="4">#REF!</definedName>
    <definedName name="___CUM2">#REF!</definedName>
    <definedName name="___DEV1" localSheetId="0">#REF!</definedName>
    <definedName name="___DEV1" localSheetId="4">#REF!</definedName>
    <definedName name="___DEV1">#REF!</definedName>
    <definedName name="___Dim1">#REF!</definedName>
    <definedName name="___Dim2">#REF!</definedName>
    <definedName name="___IND1" localSheetId="0">#REF!</definedName>
    <definedName name="___IND1" localSheetId="4">#REF!</definedName>
    <definedName name="___IND1">#REF!</definedName>
    <definedName name="___IND2" localSheetId="0">#REF!</definedName>
    <definedName name="___IND2" localSheetId="4">#REF!</definedName>
    <definedName name="___IND2">#REF!</definedName>
    <definedName name="___IND3" localSheetId="0">#REF!</definedName>
    <definedName name="___IND3" localSheetId="4">#REF!</definedName>
    <definedName name="___IND3">#REF!</definedName>
    <definedName name="___IND4" localSheetId="0">#REF!</definedName>
    <definedName name="___IND4" localSheetId="4">#REF!</definedName>
    <definedName name="___IND4">#REF!</definedName>
    <definedName name="___IND5" localSheetId="0">#REF!</definedName>
    <definedName name="___IND5" localSheetId="4">#REF!</definedName>
    <definedName name="___IND5">#REF!</definedName>
    <definedName name="___IND6" localSheetId="0">#REF!</definedName>
    <definedName name="___IND6" localSheetId="4">#REF!</definedName>
    <definedName name="___IND6">#REF!</definedName>
    <definedName name="___IND7" localSheetId="0">#REF!</definedName>
    <definedName name="___IND7" localSheetId="4">#REF!</definedName>
    <definedName name="___IND7">#REF!</definedName>
    <definedName name="___IND8" localSheetId="0">#REF!</definedName>
    <definedName name="___IND8" localSheetId="4">#REF!</definedName>
    <definedName name="___IND8">#REF!</definedName>
    <definedName name="___INDEX_SHEET___ASAP_Utilities" localSheetId="0">#REF!</definedName>
    <definedName name="___INDEX_SHEET___ASAP_Utilities" localSheetId="4">#REF!</definedName>
    <definedName name="___INDEX_SHEET___ASAP_Utilities">#REF!</definedName>
    <definedName name="___jed122223" localSheetId="2">[105]MMR!$A$1327:$IV$1327</definedName>
    <definedName name="___jed122223" localSheetId="0">[12]MMR!$A$1327:$IV$1327</definedName>
    <definedName name="___jed122223" localSheetId="4">[12]MMR!$A$1327:$IV$1327</definedName>
    <definedName name="___jed122223">[13]MMR!$A$1327:$IV$1327</definedName>
    <definedName name="___K2">#REF!</definedName>
    <definedName name="___KSA1" localSheetId="0">#REF!</definedName>
    <definedName name="___KSA1" localSheetId="4">#REF!</definedName>
    <definedName name="___KSA1">#REF!</definedName>
    <definedName name="___KSA2" localSheetId="0">#REF!</definedName>
    <definedName name="___KSA2" localSheetId="4">#REF!</definedName>
    <definedName name="___KSA2">#REF!</definedName>
    <definedName name="___KSA3" localSheetId="0">#REF!</definedName>
    <definedName name="___KSA3" localSheetId="4">#REF!</definedName>
    <definedName name="___KSA3">#REF!</definedName>
    <definedName name="___KSA4" localSheetId="0">#REF!</definedName>
    <definedName name="___KSA4" localSheetId="4">#REF!</definedName>
    <definedName name="___KSA4">#REF!</definedName>
    <definedName name="___KSA5" localSheetId="0">#REF!</definedName>
    <definedName name="___KSA5" localSheetId="4">#REF!</definedName>
    <definedName name="___KSA5">#REF!</definedName>
    <definedName name="___KSA6" localSheetId="0">#REF!</definedName>
    <definedName name="___KSA6" localSheetId="4">#REF!</definedName>
    <definedName name="___KSA6">#REF!</definedName>
    <definedName name="___LIC2" localSheetId="0">#REF!</definedName>
    <definedName name="___LIC2" localSheetId="4">#REF!</definedName>
    <definedName name="___LIC2">#REF!</definedName>
    <definedName name="___MIN1" localSheetId="2">[104]Revenue!#REF!</definedName>
    <definedName name="___MIN1" localSheetId="0">[4]Revenue!#REF!</definedName>
    <definedName name="___MIN1" localSheetId="4">[4]Revenue!#REF!</definedName>
    <definedName name="___MIN1">[11]Revenue!#REF!</definedName>
    <definedName name="___mp2" localSheetId="0" hidden="1">#REF!</definedName>
    <definedName name="___mp2" localSheetId="4" hidden="1">#REF!</definedName>
    <definedName name="___mp2" hidden="1">#REF!</definedName>
    <definedName name="___MY2" localSheetId="0">#REF!</definedName>
    <definedName name="___MY2" localSheetId="4">#REF!</definedName>
    <definedName name="___MY2">#REF!</definedName>
    <definedName name="___MY3">#N/A</definedName>
    <definedName name="___MY4">#N/A</definedName>
    <definedName name="___MY5">#N/A</definedName>
    <definedName name="___New1">[7]SAD!$F$38</definedName>
    <definedName name="___O6">#REF!</definedName>
    <definedName name="___OUT1" localSheetId="2">[104]Revenue!#REF!</definedName>
    <definedName name="___OUT1" localSheetId="0">[4]Revenue!#REF!</definedName>
    <definedName name="___OUT1" localSheetId="4">[4]Revenue!#REF!</definedName>
    <definedName name="___OUT1">[11]Revenue!#REF!</definedName>
    <definedName name="___REV2" localSheetId="2">[104]Revenue!#REF!</definedName>
    <definedName name="___REV2" localSheetId="0">[4]Revenue!#REF!</definedName>
    <definedName name="___REV2" localSheetId="4">[4]Revenue!#REF!</definedName>
    <definedName name="___REV2">[11]Revenue!#REF!</definedName>
    <definedName name="___REV21" localSheetId="2">[104]Revenue!#REF!</definedName>
    <definedName name="___REV21" localSheetId="0">[4]Revenue!#REF!</definedName>
    <definedName name="___REV21" localSheetId="4">[4]Revenue!#REF!</definedName>
    <definedName name="___REV21">[11]Revenue!#REF!</definedName>
    <definedName name="___REV22" localSheetId="2">[104]Revenue!#REF!</definedName>
    <definedName name="___REV22" localSheetId="0">[4]Revenue!#REF!</definedName>
    <definedName name="___REV22" localSheetId="4">[4]Revenue!#REF!</definedName>
    <definedName name="___REV22">[11]Revenue!#REF!</definedName>
    <definedName name="___RIL1">#REF!</definedName>
    <definedName name="___SCH2">[8]Notes!#REF!</definedName>
    <definedName name="___SUM1">#REF!</definedName>
    <definedName name="___SUM2">#REF!</definedName>
    <definedName name="___SUM3">#REF!</definedName>
    <definedName name="___TAB11" localSheetId="0">#REF!</definedName>
    <definedName name="___TAB11" localSheetId="4">#REF!</definedName>
    <definedName name="___TAB11">#REF!</definedName>
    <definedName name="___TAB111" localSheetId="0">#REF!</definedName>
    <definedName name="___TAB111" localSheetId="4">#REF!</definedName>
    <definedName name="___TAB111">#REF!</definedName>
    <definedName name="___TAB112" localSheetId="0">#REF!</definedName>
    <definedName name="___TAB112" localSheetId="4">#REF!</definedName>
    <definedName name="___TAB112">#REF!</definedName>
    <definedName name="___TAB113" localSheetId="0">#REF!</definedName>
    <definedName name="___TAB113" localSheetId="4">#REF!</definedName>
    <definedName name="___TAB113">#REF!</definedName>
    <definedName name="___TAB114" localSheetId="0">#REF!</definedName>
    <definedName name="___TAB114" localSheetId="4">#REF!</definedName>
    <definedName name="___TAB114">#REF!</definedName>
    <definedName name="___TAB115" localSheetId="0">#REF!</definedName>
    <definedName name="___TAB115" localSheetId="4">#REF!</definedName>
    <definedName name="___TAB115">#REF!</definedName>
    <definedName name="___TAB116" localSheetId="0">#REF!</definedName>
    <definedName name="___TAB116" localSheetId="4">#REF!</definedName>
    <definedName name="___TAB116">#REF!</definedName>
    <definedName name="___TAB117" localSheetId="0">#REF!</definedName>
    <definedName name="___TAB117" localSheetId="4">#REF!</definedName>
    <definedName name="___TAB117">#REF!</definedName>
    <definedName name="___TAB13" localSheetId="0">#REF!</definedName>
    <definedName name="___TAB13" localSheetId="4">#REF!</definedName>
    <definedName name="___TAB13">#REF!</definedName>
    <definedName name="___TAB14" localSheetId="0">#REF!</definedName>
    <definedName name="___TAB14" localSheetId="4">#REF!</definedName>
    <definedName name="___TAB14">#REF!</definedName>
    <definedName name="___TAB8" localSheetId="0">#REF!</definedName>
    <definedName name="___TAB8" localSheetId="4">#REF!</definedName>
    <definedName name="___TAB8">#REF!</definedName>
    <definedName name="___TAB9" localSheetId="0">#REF!</definedName>
    <definedName name="___TAB9" localSheetId="4">#REF!</definedName>
    <definedName name="___TAB9">#REF!</definedName>
    <definedName name="___TAR1" localSheetId="2">[104]Revenue!#REF!</definedName>
    <definedName name="___TAR1" localSheetId="0">[4]Revenue!#REF!</definedName>
    <definedName name="___TAR1" localSheetId="4">[4]Revenue!#REF!</definedName>
    <definedName name="___TAR1">[11]Revenue!#REF!</definedName>
    <definedName name="___WI1" localSheetId="0">#REF!</definedName>
    <definedName name="___WI1" localSheetId="4">#REF!</definedName>
    <definedName name="___WI1">#REF!</definedName>
    <definedName name="___WI11" localSheetId="0">#REF!</definedName>
    <definedName name="___WI11" localSheetId="4">#REF!</definedName>
    <definedName name="___WI11">#REF!</definedName>
    <definedName name="___WI12" localSheetId="0">#REF!</definedName>
    <definedName name="___WI12" localSheetId="4">#REF!</definedName>
    <definedName name="___WI12">#REF!</definedName>
    <definedName name="___WI14" localSheetId="0">#REF!</definedName>
    <definedName name="___WI14" localSheetId="4">#REF!</definedName>
    <definedName name="___WI14">#REF!</definedName>
    <definedName name="___WI15" localSheetId="0">#REF!</definedName>
    <definedName name="___WI15" localSheetId="4">#REF!</definedName>
    <definedName name="___WI15">#REF!</definedName>
    <definedName name="___WI16" localSheetId="0">#REF!</definedName>
    <definedName name="___WI16" localSheetId="4">#REF!</definedName>
    <definedName name="___WI16">#REF!</definedName>
    <definedName name="___WI2" localSheetId="0">#REF!</definedName>
    <definedName name="___WI2" localSheetId="4">#REF!</definedName>
    <definedName name="___WI2">#REF!</definedName>
    <definedName name="___WI3" localSheetId="0">#REF!</definedName>
    <definedName name="___WI3" localSheetId="4">#REF!</definedName>
    <definedName name="___WI3">#REF!</definedName>
    <definedName name="___WI4" localSheetId="0">#REF!</definedName>
    <definedName name="___WI4" localSheetId="4">#REF!</definedName>
    <definedName name="___WI4">#REF!</definedName>
    <definedName name="___WI5" localSheetId="0">#REF!</definedName>
    <definedName name="___WI5" localSheetId="4">#REF!</definedName>
    <definedName name="___WI5">#REF!</definedName>
    <definedName name="___WI6" localSheetId="0">#REF!</definedName>
    <definedName name="___WI6" localSheetId="4">#REF!</definedName>
    <definedName name="___WI6">#REF!</definedName>
    <definedName name="___WI7" localSheetId="0">#REF!</definedName>
    <definedName name="___WI7" localSheetId="4">#REF!</definedName>
    <definedName name="___WI7">#REF!</definedName>
    <definedName name="___WI8" localSheetId="0">#REF!</definedName>
    <definedName name="___WI8" localSheetId="4">#REF!</definedName>
    <definedName name="___WI8">#REF!</definedName>
    <definedName name="__1__123Graph_AMKT_MONTH" hidden="1">[6]SALES!#REF!</definedName>
    <definedName name="__10__123Graph_LBL_AMKT_MONTH" hidden="1">[6]SALES!#REF!</definedName>
    <definedName name="__10__123Graph_XMKT_YTD" hidden="1">[6]SALES!#REF!</definedName>
    <definedName name="__12__123Graph_LBL_AMKT_YTD" hidden="1">[6]SALES!#REF!</definedName>
    <definedName name="__123" hidden="1">[14]JAN!$B$46:$B$50</definedName>
    <definedName name="__123Graph_A" hidden="1">[15]SALES!#REF!</definedName>
    <definedName name="__123Graph_ABUD" hidden="1">[16]EXP!#REF!</definedName>
    <definedName name="__123Graph_ACOSTDIST" hidden="1">[17]PRODL297!#REF!</definedName>
    <definedName name="__123Graph_ADM" hidden="1">[14]JAN!$C$46:$C$50</definedName>
    <definedName name="__123Graph_ADY" hidden="1">[14]JAN!$H$46:$H$50</definedName>
    <definedName name="__123Graph_AMONTH" hidden="1">[6]SALES!#REF!</definedName>
    <definedName name="__123Graph_APRODNVOL" hidden="1">[17]PRODL297!$D$37:$D$41</definedName>
    <definedName name="__123Graph_ATREND" hidden="1">[6]SALES!#REF!</definedName>
    <definedName name="__123Graph_AYEAR" hidden="1">[6]SALES!#REF!</definedName>
    <definedName name="__123Graph_AYTD" hidden="1">[16]EXP!#REF!</definedName>
    <definedName name="__123Graph_B" localSheetId="0" hidden="1">[14]JAN!$D$46:$D$50</definedName>
    <definedName name="__123Graph_B" localSheetId="4" hidden="1">[14]JAN!$D$46:$D$50</definedName>
    <definedName name="__123Graph_B" hidden="1">[17]PRODL297!$B$25:$B$25</definedName>
    <definedName name="__123Graph_BCOSTDIST" hidden="1">[17]PRODL297!$B$25:$B$25</definedName>
    <definedName name="__123Graph_BCOSTSECT" hidden="1">[17]PRODL297!#REF!</definedName>
    <definedName name="__123Graph_BDM" hidden="1">[14]JAN!$C$46:$C$50</definedName>
    <definedName name="__123Graph_BMONTH" hidden="1">[6]SALES!#REF!</definedName>
    <definedName name="__123Graph_BTREND" hidden="1">[6]SALES!#REF!</definedName>
    <definedName name="__123Graph_BYEAR" hidden="1">[6]SALES!#REF!</definedName>
    <definedName name="__123Graph_CCOSTSECT" hidden="1">[17]PRODL297!#REF!</definedName>
    <definedName name="__123Graph_D" hidden="1">[15]SALES!#REF!</definedName>
    <definedName name="__123Graph_DCOSTSECT" hidden="1">[17]PRODL297!#REF!</definedName>
    <definedName name="__123Graph_DGR" localSheetId="2" hidden="1">'[106]COMP-P&amp;L'!#REF!</definedName>
    <definedName name="__123Graph_DGR" hidden="1">'[18]COMP-P&amp;L'!#REF!</definedName>
    <definedName name="__123Graph_DREV" localSheetId="2" hidden="1">'[106]COMP-P&amp;L'!#REF!</definedName>
    <definedName name="__123Graph_DREV" hidden="1">'[18]COMP-P&amp;L'!#REF!</definedName>
    <definedName name="__123Graph_E" localSheetId="2" hidden="1">'[106]COMP-P&amp;L'!#REF!</definedName>
    <definedName name="__123Graph_E" hidden="1">'[18]COMP-P&amp;L'!#REF!</definedName>
    <definedName name="__123Graph_ECOSTSECT" hidden="1">[17]PRODL297!#REF!</definedName>
    <definedName name="__123Graph_EGR" localSheetId="2" hidden="1">'[106]COMP-P&amp;L'!#REF!</definedName>
    <definedName name="__123Graph_EGR" hidden="1">'[18]COMP-P&amp;L'!#REF!</definedName>
    <definedName name="__123Graph_EREV" localSheetId="2" hidden="1">'[106]COMP-P&amp;L'!#REF!</definedName>
    <definedName name="__123Graph_EREV" hidden="1">'[18]COMP-P&amp;L'!#REF!</definedName>
    <definedName name="__123Graph_F" localSheetId="2" hidden="1">'[106]COMP-P&amp;L'!#REF!</definedName>
    <definedName name="__123Graph_F" hidden="1">'[18]COMP-P&amp;L'!#REF!</definedName>
    <definedName name="__123Graph_FCOSTSECT" hidden="1">[17]PRODL297!#REF!</definedName>
    <definedName name="__123Graph_FGR" localSheetId="2" hidden="1">'[106]COMP-P&amp;L'!#REF!</definedName>
    <definedName name="__123Graph_FGR" hidden="1">'[18]COMP-P&amp;L'!#REF!</definedName>
    <definedName name="__123Graph_FREV" localSheetId="2" hidden="1">'[106]COMP-P&amp;L'!#REF!</definedName>
    <definedName name="__123Graph_FREV" hidden="1">'[18]COMP-P&amp;L'!#REF!</definedName>
    <definedName name="__123Graph_LBL_A" hidden="1">[6]SALES!#REF!</definedName>
    <definedName name="__123Graph_LBL_AMONTH" hidden="1">[6]SALES!#REF!</definedName>
    <definedName name="__123Graph_LBL_ATREND" hidden="1">[6]SALES!#REF!</definedName>
    <definedName name="__123Graph_LBL_AYEAR" hidden="1">[6]SALES!#REF!</definedName>
    <definedName name="__123Graph_LBL_B" hidden="1">[6]SALES!#REF!</definedName>
    <definedName name="__123Graph_LBL_BMONTH" hidden="1">[6]SALES!#REF!</definedName>
    <definedName name="__123Graph_LBL_BTREND" hidden="1">[6]SALES!#REF!</definedName>
    <definedName name="__123Graph_LBL_BYEAR" hidden="1">[6]SALES!#REF!</definedName>
    <definedName name="__123Graph_X" hidden="1">[14]JAN!$B$46:$B$50</definedName>
    <definedName name="__123Graph_XBUD" hidden="1">[16]EXP!#REF!</definedName>
    <definedName name="__123Graph_XCOSTDIST" hidden="1">[17]PRODL297!#REF!</definedName>
    <definedName name="__123Graph_XCOSTSECT" hidden="1">[17]PRODL297!$C$29:$C$34</definedName>
    <definedName name="__123Graph_XDM" hidden="1">[14]JAN!$B$46:$B$50</definedName>
    <definedName name="__123Graph_XDY" hidden="1">[14]JAN!$B$46:$B$50</definedName>
    <definedName name="__123Graph_XGR" localSheetId="2" hidden="1">'[106]COMP-P&amp;L'!#REF!</definedName>
    <definedName name="__123Graph_XGR" hidden="1">'[18]COMP-P&amp;L'!#REF!</definedName>
    <definedName name="__123Graph_XMONTH" hidden="1">[6]SALES!#REF!</definedName>
    <definedName name="__123Graph_XREV" localSheetId="2" hidden="1">'[106]COMP-P&amp;L'!#REF!</definedName>
    <definedName name="__123Graph_XREV" hidden="1">'[18]COMP-P&amp;L'!#REF!</definedName>
    <definedName name="__123Graph_XTREND" hidden="1">[6]SALES!#REF!</definedName>
    <definedName name="__123Graph_XYEAR" hidden="1">[6]SALES!#REF!</definedName>
    <definedName name="__123Graph_XYTD" hidden="1">[16]EXP!#REF!</definedName>
    <definedName name="__14__123Graph_LBL_BMKT_MONTH" hidden="1">[6]SALES!#REF!</definedName>
    <definedName name="__16__123Graph_LBL_BMKT_YTD" hidden="1">[6]SALES!#REF!</definedName>
    <definedName name="__18__123Graph_XMKT_MONTH" hidden="1">[6]SALES!#REF!</definedName>
    <definedName name="__2__123Graph_AMKT_MONTH" hidden="1">[6]SALES!#REF!</definedName>
    <definedName name="__2__123Graph_AMKT_YTD" hidden="1">[6]SALES!#REF!</definedName>
    <definedName name="__20__123Graph_XMKT_YTD" hidden="1">[6]SALES!#REF!</definedName>
    <definedName name="__3__123Graph_BMKT_MONTH" hidden="1">[6]SALES!#REF!</definedName>
    <definedName name="__4__123Graph_AMKT_YTD" hidden="1">[6]SALES!#REF!</definedName>
    <definedName name="__4__123Graph_BMKT_YTD" hidden="1">[6]SALES!#REF!</definedName>
    <definedName name="__5__123Graph_LBL_AMKT_MONTH" hidden="1">[6]SALES!#REF!</definedName>
    <definedName name="__6__123Graph_BMKT_MONTH" hidden="1">[6]SALES!#REF!</definedName>
    <definedName name="__6__123Graph_LBL_AMKT_YTD" hidden="1">[6]SALES!#REF!</definedName>
    <definedName name="__7__123Graph_LBL_BMKT_MONTH" hidden="1">[6]SALES!#REF!</definedName>
    <definedName name="__8__123Graph_BMKT_YTD" hidden="1">[6]SALES!#REF!</definedName>
    <definedName name="__8__123Graph_LBL_BMKT_YTD" hidden="1">[6]SALES!#REF!</definedName>
    <definedName name="__9__123Graph_XMKT_MONTH" hidden="1">[6]SALES!#REF!</definedName>
    <definedName name="__aaV9" localSheetId="0">#REF!</definedName>
    <definedName name="__aaV9" localSheetId="4">#REF!</definedName>
    <definedName name="__aaV9">#REF!</definedName>
    <definedName name="__ALL1">#REF!</definedName>
    <definedName name="__bal0196" localSheetId="2">[103]Plan1!$A$1:$F$238</definedName>
    <definedName name="__bal0196" localSheetId="0">[9]Plan1!$A$1:$F$238</definedName>
    <definedName name="__bal0196" localSheetId="4">[9]Plan1!$A$1:$F$238</definedName>
    <definedName name="__bal0196">[10]Plan1!$A$1:$F$238</definedName>
    <definedName name="__bal0296" localSheetId="2">[103]Plan1!$A$1:$F$238</definedName>
    <definedName name="__bal0296" localSheetId="0">[9]Plan1!$A$1:$F$238</definedName>
    <definedName name="__bal0296" localSheetId="4">[9]Plan1!$A$1:$F$238</definedName>
    <definedName name="__bal0296">[10]Plan1!$A$1:$F$238</definedName>
    <definedName name="__Bal0497" localSheetId="2">[103]Plan1!$A$1:$F$517</definedName>
    <definedName name="__Bal0497" localSheetId="0">[9]Plan1!$A$1:$F$517</definedName>
    <definedName name="__Bal0497" localSheetId="4">[9]Plan1!$A$1:$F$517</definedName>
    <definedName name="__Bal0497">[10]Plan1!$A$1:$F$517</definedName>
    <definedName name="__bal1196" localSheetId="2">[103]Plan1!$A$1:$F$596</definedName>
    <definedName name="__bal1196" localSheetId="0">[9]Plan1!$A$1:$F$596</definedName>
    <definedName name="__bal1196" localSheetId="4">[9]Plan1!$A$1:$F$596</definedName>
    <definedName name="__bal1196">[10]Plan1!$A$1:$F$596</definedName>
    <definedName name="__bdg2000" localSheetId="2">[103]Plan1!$A$1:$AH$16</definedName>
    <definedName name="__bdg2000" localSheetId="0">[9]Plan1!$A$1:$AH$16</definedName>
    <definedName name="__bdg2000" localSheetId="4">[9]Plan1!$A$1:$AH$16</definedName>
    <definedName name="__bdg2000">[10]Plan1!$A$1:$AH$16</definedName>
    <definedName name="__CAP1" localSheetId="2">[104]Capex!#REF!</definedName>
    <definedName name="__CAP1" localSheetId="0">[4]Capex!#REF!</definedName>
    <definedName name="__CAP1" localSheetId="4">[4]Capex!#REF!</definedName>
    <definedName name="__CAP1">[11]Capex!#REF!</definedName>
    <definedName name="__CIP2" localSheetId="0">#REF!</definedName>
    <definedName name="__CIP2" localSheetId="4">#REF!</definedName>
    <definedName name="__CIP2">#REF!</definedName>
    <definedName name="__CUM1" localSheetId="0">#REF!</definedName>
    <definedName name="__CUM1" localSheetId="4">#REF!</definedName>
    <definedName name="__CUM1">#REF!</definedName>
    <definedName name="__CUM2" localSheetId="0">#REF!</definedName>
    <definedName name="__CUM2" localSheetId="4">#REF!</definedName>
    <definedName name="__CUM2">#REF!</definedName>
    <definedName name="__dec98">'[19]DATA 2003'!#REF!</definedName>
    <definedName name="__DEV1" localSheetId="0">#REF!</definedName>
    <definedName name="__DEV1" localSheetId="4">#REF!</definedName>
    <definedName name="__DEV1">#REF!</definedName>
    <definedName name="__Dim1">#REF!</definedName>
    <definedName name="__Dim2">#REF!</definedName>
    <definedName name="__FILL" hidden="1">#REF!</definedName>
    <definedName name="__IND1" localSheetId="0">#REF!</definedName>
    <definedName name="__IND1" localSheetId="4">#REF!</definedName>
    <definedName name="__IND1">#REF!</definedName>
    <definedName name="__IND2" localSheetId="0">#REF!</definedName>
    <definedName name="__IND2" localSheetId="4">#REF!</definedName>
    <definedName name="__IND2">#REF!</definedName>
    <definedName name="__IND3" localSheetId="0">#REF!</definedName>
    <definedName name="__IND3" localSheetId="4">#REF!</definedName>
    <definedName name="__IND3">#REF!</definedName>
    <definedName name="__IND4" localSheetId="0">#REF!</definedName>
    <definedName name="__IND4" localSheetId="4">#REF!</definedName>
    <definedName name="__IND4">#REF!</definedName>
    <definedName name="__IND5" localSheetId="0">#REF!</definedName>
    <definedName name="__IND5" localSheetId="4">#REF!</definedName>
    <definedName name="__IND5">#REF!</definedName>
    <definedName name="__IND6" localSheetId="0">#REF!</definedName>
    <definedName name="__IND6" localSheetId="4">#REF!</definedName>
    <definedName name="__IND6">#REF!</definedName>
    <definedName name="__IND7" localSheetId="0">#REF!</definedName>
    <definedName name="__IND7" localSheetId="4">#REF!</definedName>
    <definedName name="__IND7">#REF!</definedName>
    <definedName name="__IND8" localSheetId="0">#REF!</definedName>
    <definedName name="__IND8" localSheetId="4">#REF!</definedName>
    <definedName name="__IND8">#REF!</definedName>
    <definedName name="__jed122223" localSheetId="2">[105]MMR!$A$1327:$IV$1327</definedName>
    <definedName name="__jed122223" localSheetId="0">[12]MMR!$A$1327:$IV$1327</definedName>
    <definedName name="__jed122223" localSheetId="4">[12]MMR!$A$1327:$IV$1327</definedName>
    <definedName name="__jed122223">[13]MMR!$A$1327:$IV$1327</definedName>
    <definedName name="__K2">#REF!</definedName>
    <definedName name="__KSA1" localSheetId="0">#REF!</definedName>
    <definedName name="__KSA1" localSheetId="4">#REF!</definedName>
    <definedName name="__KSA1">#REF!</definedName>
    <definedName name="__KSA2" localSheetId="0">#REF!</definedName>
    <definedName name="__KSA2" localSheetId="4">#REF!</definedName>
    <definedName name="__KSA2">#REF!</definedName>
    <definedName name="__KSA3" localSheetId="0">#REF!</definedName>
    <definedName name="__KSA3" localSheetId="4">#REF!</definedName>
    <definedName name="__KSA3">#REF!</definedName>
    <definedName name="__KSA4" localSheetId="0">#REF!</definedName>
    <definedName name="__KSA4" localSheetId="4">#REF!</definedName>
    <definedName name="__KSA4">#REF!</definedName>
    <definedName name="__KSA5" localSheetId="0">#REF!</definedName>
    <definedName name="__KSA5" localSheetId="4">#REF!</definedName>
    <definedName name="__KSA5">#REF!</definedName>
    <definedName name="__KSA6" localSheetId="0">#REF!</definedName>
    <definedName name="__KSA6" localSheetId="4">#REF!</definedName>
    <definedName name="__KSA6">#REF!</definedName>
    <definedName name="__LIC2" localSheetId="0">#REF!</definedName>
    <definedName name="__LIC2" localSheetId="4">#REF!</definedName>
    <definedName name="__LIC2">#REF!</definedName>
    <definedName name="__MIN1" localSheetId="2">[104]Revenue!#REF!</definedName>
    <definedName name="__MIN1" localSheetId="0">[4]Revenue!#REF!</definedName>
    <definedName name="__MIN1" localSheetId="4">[4]Revenue!#REF!</definedName>
    <definedName name="__MIN1">[11]Revenue!#REF!</definedName>
    <definedName name="__mp2" localSheetId="0" hidden="1">#REF!</definedName>
    <definedName name="__mp2" localSheetId="4" hidden="1">#REF!</definedName>
    <definedName name="__mp2" hidden="1">#REF!</definedName>
    <definedName name="__MY2" localSheetId="0">#REF!</definedName>
    <definedName name="__MY2" localSheetId="4">#REF!</definedName>
    <definedName name="__MY2">#REF!</definedName>
    <definedName name="__MY3">#N/A</definedName>
    <definedName name="__MY4">#N/A</definedName>
    <definedName name="__MY5">#N/A</definedName>
    <definedName name="__New1">[7]SAD!$F$38</definedName>
    <definedName name="__O6">#REF!</definedName>
    <definedName name="__OUT1" localSheetId="2">[104]Revenue!#REF!</definedName>
    <definedName name="__OUT1" localSheetId="0">[4]Revenue!#REF!</definedName>
    <definedName name="__OUT1" localSheetId="4">[4]Revenue!#REF!</definedName>
    <definedName name="__OUT1">[11]Revenue!#REF!</definedName>
    <definedName name="__REV2" localSheetId="2">[104]Revenue!#REF!</definedName>
    <definedName name="__REV2" localSheetId="0">[4]Revenue!#REF!</definedName>
    <definedName name="__REV2" localSheetId="4">[4]Revenue!#REF!</definedName>
    <definedName name="__REV2">[11]Revenue!#REF!</definedName>
    <definedName name="__REV21" localSheetId="2">[104]Revenue!#REF!</definedName>
    <definedName name="__REV21" localSheetId="0">[4]Revenue!#REF!</definedName>
    <definedName name="__REV21" localSheetId="4">[4]Revenue!#REF!</definedName>
    <definedName name="__REV21">[11]Revenue!#REF!</definedName>
    <definedName name="__REV22" localSheetId="2">[104]Revenue!#REF!</definedName>
    <definedName name="__REV22" localSheetId="0">[4]Revenue!#REF!</definedName>
    <definedName name="__REV22" localSheetId="4">[4]Revenue!#REF!</definedName>
    <definedName name="__REV22">[11]Revenue!#REF!</definedName>
    <definedName name="__RIL1">#REF!</definedName>
    <definedName name="__SCH2">[8]Notes!#REF!</definedName>
    <definedName name="__SUM1">#REF!</definedName>
    <definedName name="__SUM2">#REF!</definedName>
    <definedName name="__SUM3">#REF!</definedName>
    <definedName name="__TAB11" localSheetId="0">#REF!</definedName>
    <definedName name="__TAB11" localSheetId="4">#REF!</definedName>
    <definedName name="__TAB11">#REF!</definedName>
    <definedName name="__TAB111" localSheetId="0">#REF!</definedName>
    <definedName name="__TAB111" localSheetId="4">#REF!</definedName>
    <definedName name="__TAB111">#REF!</definedName>
    <definedName name="__TAB112" localSheetId="0">#REF!</definedName>
    <definedName name="__TAB112" localSheetId="4">#REF!</definedName>
    <definedName name="__TAB112">#REF!</definedName>
    <definedName name="__TAB113" localSheetId="0">#REF!</definedName>
    <definedName name="__TAB113" localSheetId="4">#REF!</definedName>
    <definedName name="__TAB113">#REF!</definedName>
    <definedName name="__TAB114" localSheetId="0">#REF!</definedName>
    <definedName name="__TAB114" localSheetId="4">#REF!</definedName>
    <definedName name="__TAB114">#REF!</definedName>
    <definedName name="__TAB115" localSheetId="0">#REF!</definedName>
    <definedName name="__TAB115" localSheetId="4">#REF!</definedName>
    <definedName name="__TAB115">#REF!</definedName>
    <definedName name="__TAB116" localSheetId="0">#REF!</definedName>
    <definedName name="__TAB116" localSheetId="4">#REF!</definedName>
    <definedName name="__TAB116">#REF!</definedName>
    <definedName name="__TAB117" localSheetId="0">#REF!</definedName>
    <definedName name="__TAB117" localSheetId="4">#REF!</definedName>
    <definedName name="__TAB117">#REF!</definedName>
    <definedName name="__TAB13" localSheetId="0">#REF!</definedName>
    <definedName name="__TAB13" localSheetId="4">#REF!</definedName>
    <definedName name="__TAB13">#REF!</definedName>
    <definedName name="__TAB14" localSheetId="0">#REF!</definedName>
    <definedName name="__TAB14" localSheetId="4">#REF!</definedName>
    <definedName name="__TAB14">#REF!</definedName>
    <definedName name="__TAB8" localSheetId="0">#REF!</definedName>
    <definedName name="__TAB8" localSheetId="4">#REF!</definedName>
    <definedName name="__TAB8">#REF!</definedName>
    <definedName name="__TAB9" localSheetId="0">#REF!</definedName>
    <definedName name="__TAB9" localSheetId="4">#REF!</definedName>
    <definedName name="__TAB9">#REF!</definedName>
    <definedName name="__TAR1" localSheetId="2">[104]Revenue!#REF!</definedName>
    <definedName name="__TAR1" localSheetId="0">[4]Revenue!#REF!</definedName>
    <definedName name="__TAR1" localSheetId="4">[4]Revenue!#REF!</definedName>
    <definedName name="__TAR1">[11]Revenue!#REF!</definedName>
    <definedName name="__WI1" localSheetId="0">#REF!</definedName>
    <definedName name="__WI1" localSheetId="4">#REF!</definedName>
    <definedName name="__WI1">#REF!</definedName>
    <definedName name="__WI11" localSheetId="0">#REF!</definedName>
    <definedName name="__WI11" localSheetId="4">#REF!</definedName>
    <definedName name="__WI11">#REF!</definedName>
    <definedName name="__WI12" localSheetId="0">#REF!</definedName>
    <definedName name="__WI12" localSheetId="4">#REF!</definedName>
    <definedName name="__WI12">#REF!</definedName>
    <definedName name="__WI14" localSheetId="0">#REF!</definedName>
    <definedName name="__WI14" localSheetId="4">#REF!</definedName>
    <definedName name="__WI14">#REF!</definedName>
    <definedName name="__WI15" localSheetId="0">#REF!</definedName>
    <definedName name="__WI15" localSheetId="4">#REF!</definedName>
    <definedName name="__WI15">#REF!</definedName>
    <definedName name="__WI16" localSheetId="0">#REF!</definedName>
    <definedName name="__WI16" localSheetId="4">#REF!</definedName>
    <definedName name="__WI16">#REF!</definedName>
    <definedName name="__WI2" localSheetId="0">#REF!</definedName>
    <definedName name="__WI2" localSheetId="4">#REF!</definedName>
    <definedName name="__WI2">#REF!</definedName>
    <definedName name="__WI3" localSheetId="0">#REF!</definedName>
    <definedName name="__WI3" localSheetId="4">#REF!</definedName>
    <definedName name="__WI3">#REF!</definedName>
    <definedName name="__WI4" localSheetId="0">#REF!</definedName>
    <definedName name="__WI4" localSheetId="4">#REF!</definedName>
    <definedName name="__WI4">#REF!</definedName>
    <definedName name="__WI5" localSheetId="0">#REF!</definedName>
    <definedName name="__WI5" localSheetId="4">#REF!</definedName>
    <definedName name="__WI5">#REF!</definedName>
    <definedName name="__WI6" localSheetId="0">#REF!</definedName>
    <definedName name="__WI6" localSheetId="4">#REF!</definedName>
    <definedName name="__WI6">#REF!</definedName>
    <definedName name="__WI7" localSheetId="0">#REF!</definedName>
    <definedName name="__WI7" localSheetId="4">#REF!</definedName>
    <definedName name="__WI7">#REF!</definedName>
    <definedName name="__WI8" localSheetId="0">#REF!</definedName>
    <definedName name="__WI8" localSheetId="4">#REF!</definedName>
    <definedName name="__WI8">#REF!</definedName>
    <definedName name="_1">#REF!</definedName>
    <definedName name="_1__123Graph_AMKT_MONTH" hidden="1">[6]SALES!#REF!</definedName>
    <definedName name="_1_0res_percent" localSheetId="0">#REF!</definedName>
    <definedName name="_1_0res_percent" localSheetId="4">#REF!</definedName>
    <definedName name="_1_0res_percent">#REF!</definedName>
    <definedName name="_1_dense_radius" localSheetId="2">'[107]Current Inputs'!$E$50:$P$50</definedName>
    <definedName name="_1_dense_radius" localSheetId="0">'[20]Current Inputs'!$E$50:$P$50</definedName>
    <definedName name="_1_dense_radius" localSheetId="4">'[20]Current Inputs'!$E$50:$P$50</definedName>
    <definedName name="_1_dense_radius">'[21]Current Inputs'!$E$50:$P$50</definedName>
    <definedName name="_1_US">"Dolar Exchange"</definedName>
    <definedName name="_10">#N/A</definedName>
    <definedName name="_10__123Graph_AMKT_YTD" hidden="1">[6]SALES!#REF!</definedName>
    <definedName name="_10__123Graph_LBL_AMKT_MONTH" hidden="1">[6]SALES!#REF!</definedName>
    <definedName name="_10__123Graph_LBL_BMKT_YTD" hidden="1">[6]SALES!#REF!</definedName>
    <definedName name="_10__123Graph_XMKT_YTD" hidden="1">[6]SALES!#REF!</definedName>
    <definedName name="_10Excel_BuiltIn_Print_Titles_6_1">[22]Administration!$A$1:$C$65536,[22]Administration!#REF!</definedName>
    <definedName name="_11">#N/A</definedName>
    <definedName name="_11__123Graph_XMKT_MONTH" hidden="1">[6]SALES!#REF!</definedName>
    <definedName name="_11Excel_BuiltIn_Print_Titles_6_1" localSheetId="2">[108]Administration!$A$1:$C$65536,[108]Administration!#REF!</definedName>
    <definedName name="_11Excel_BuiltIn_Print_Titles_6_1">[23]Administration!$A$1:$C$65536,[23]Administration!#REF!</definedName>
    <definedName name="_11M" localSheetId="2">[109]Fin!$C$305</definedName>
    <definedName name="_11M" localSheetId="0">[24]Fin!$C$305</definedName>
    <definedName name="_11M" localSheetId="4">[24]Fin!$C$305</definedName>
    <definedName name="_11M">[25]Fin!$C$305</definedName>
    <definedName name="_12">#N/A</definedName>
    <definedName name="_12__123Graph_BMKT_MONTH" localSheetId="2" hidden="1">[6]SALES!#REF!</definedName>
    <definedName name="_12__123Graph_BMKT_MONTH" hidden="1">[6]SALES!#REF!</definedName>
    <definedName name="_12__123Graph_BMKT_YTD" localSheetId="5" hidden="1">[6]SALES!#REF!</definedName>
    <definedName name="_12__123Graph_BMKT_YTD" hidden="1">[6]SALES!#REF!</definedName>
    <definedName name="_12__123Graph_LBL_AMKT_YTD" hidden="1">[6]SALES!#REF!</definedName>
    <definedName name="_12__123Graph_XMKT_YTD" hidden="1">[6]SALES!#REF!</definedName>
    <definedName name="_13">#N/A</definedName>
    <definedName name="_14">#N/A</definedName>
    <definedName name="_14__123Graph_BMKT_YTD" hidden="1">[6]SALES!#REF!</definedName>
    <definedName name="_14__123Graph_LBL_BMKT_MONTH" hidden="1">[6]SALES!#REF!</definedName>
    <definedName name="_15">#N/A</definedName>
    <definedName name="_15__123Graph_BMKT_MONTH" hidden="1">[6]SALES!#REF!</definedName>
    <definedName name="_15__123Graph_LBL_AMKT_MONTH" localSheetId="5" hidden="1">[6]SALES!#REF!</definedName>
    <definedName name="_15__123Graph_LBL_AMKT_MONTH" hidden="1">[6]SALES!#REF!</definedName>
    <definedName name="_16">#N/A</definedName>
    <definedName name="_16__123Graph_BMKT_YTD" hidden="1">[6]SALES!#REF!</definedName>
    <definedName name="_16__123Graph_LBL_AMKT_MONTH" hidden="1">[6]SALES!#REF!</definedName>
    <definedName name="_16__123Graph_LBL_BMKT_YTD" hidden="1">[6]SALES!#REF!</definedName>
    <definedName name="_17">#N/A</definedName>
    <definedName name="_18">#N/A</definedName>
    <definedName name="_18__123Graph_LBL_AMKT_YTD" localSheetId="5" hidden="1">[6]SALES!#REF!</definedName>
    <definedName name="_18__123Graph_LBL_AMKT_YTD" hidden="1">[6]SALES!#REF!</definedName>
    <definedName name="_18__123Graph_XMKT_MONTH" hidden="1">[6]SALES!#REF!</definedName>
    <definedName name="_19">#N/A</definedName>
    <definedName name="_1A">#REF!</definedName>
    <definedName name="_1F">#REF!</definedName>
    <definedName name="_1M" localSheetId="2">[104]Financing!#REF!</definedName>
    <definedName name="_1M">[26]Financing!#REF!</definedName>
    <definedName name="_1NR">#REF!</definedName>
    <definedName name="_1S">#REF!</definedName>
    <definedName name="_2">#REF!</definedName>
    <definedName name="_2__123Graph_AMKT_MONTH" hidden="1">[6]SALES!#REF!</definedName>
    <definedName name="_2__123Graph_AMKT_YTD" hidden="1">[6]SALES!#REF!</definedName>
    <definedName name="_2_0zone_ic_perc" localSheetId="0">#REF!</definedName>
    <definedName name="_2_0zone_ic_perc" localSheetId="4">#REF!</definedName>
    <definedName name="_2_0zone_ic_perc">#REF!</definedName>
    <definedName name="_20">#N/A</definedName>
    <definedName name="_20__123Graph_BMKT_YTD" hidden="1">[6]SALES!#REF!</definedName>
    <definedName name="_20__123Graph_LBL_AMKT_MONTH" hidden="1">[6]SALES!#REF!</definedName>
    <definedName name="_20__123Graph_LBL_BMKT_MONTH" hidden="1">[6]SALES!#REF!</definedName>
    <definedName name="_20__123Graph_XMKT_YTD" hidden="1">[6]SALES!#REF!</definedName>
    <definedName name="_21">#N/A</definedName>
    <definedName name="_21__123Graph_LBL_BMKT_MONTH" localSheetId="5" hidden="1">[6]SALES!#REF!</definedName>
    <definedName name="_21__123Graph_LBL_BMKT_MONTH" hidden="1">[6]SALES!#REF!</definedName>
    <definedName name="_22">#N/A</definedName>
    <definedName name="_22__123Graph_LBL_BMKT_YTD" hidden="1">[6]SALES!#REF!</definedName>
    <definedName name="_24__123Graph_LBL_AMKT_YTD" hidden="1">[6]SALES!#REF!</definedName>
    <definedName name="_24__123Graph_LBL_BMKT_YTD" localSheetId="5" hidden="1">[6]SALES!#REF!</definedName>
    <definedName name="_24__123Graph_LBL_BMKT_YTD" hidden="1">[6]SALES!#REF!</definedName>
    <definedName name="_24__123Graph_XMKT_MONTH" hidden="1">[6]SALES!#REF!</definedName>
    <definedName name="_26__123Graph_XMKT_YTD" hidden="1">[6]SALES!#REF!</definedName>
    <definedName name="_27__123Graph_XMKT_MONTH" localSheetId="5" hidden="1">[6]SALES!#REF!</definedName>
    <definedName name="_27__123Graph_XMKT_MONTH" hidden="1">[6]SALES!#REF!</definedName>
    <definedName name="_28__123Graph_LBL_BMKT_MONTH" hidden="1">[6]SALES!#REF!</definedName>
    <definedName name="_2A" localSheetId="0">#REF!</definedName>
    <definedName name="_2A" localSheetId="4">#REF!</definedName>
    <definedName name="_2A">#REF!</definedName>
    <definedName name="_2F">#REF!</definedName>
    <definedName name="_2S">#REF!</definedName>
    <definedName name="_3">#N/A</definedName>
    <definedName name="_3__123Graph_AMKT_MONTH" hidden="1">[6]SALES!#REF!</definedName>
    <definedName name="_3__123Graph_BMKT_MONTH" hidden="1">[6]SALES!#REF!</definedName>
    <definedName name="_3_0res_percent" localSheetId="2">#REF!</definedName>
    <definedName name="_3_0res_percent">#REF!</definedName>
    <definedName name="_30__123Graph_LBL_AMKT_YTD" hidden="1">[6]SALES!#REF!</definedName>
    <definedName name="_30__123Graph_XMKT_YTD" localSheetId="5" hidden="1">[6]SALES!#REF!</definedName>
    <definedName name="_30__123Graph_XMKT_YTD" hidden="1">[6]SALES!#REF!</definedName>
    <definedName name="_32__123Graph_LBL_BMKT_YTD" hidden="1">[6]SALES!#REF!</definedName>
    <definedName name="_326Cash" localSheetId="2">#REF!</definedName>
    <definedName name="_326Cash">#REF!</definedName>
    <definedName name="_326FDeal">#REF!</definedName>
    <definedName name="_326NDeal">#REF!</definedName>
    <definedName name="_33_2_">[8]Restrict!#REF!</definedName>
    <definedName name="_36__123Graph_XMKT_MONTH" hidden="1">[6]SALES!#REF!</definedName>
    <definedName name="_3A" localSheetId="0">#REF!</definedName>
    <definedName name="_3A" localSheetId="4">#REF!</definedName>
    <definedName name="_3A">#REF!</definedName>
    <definedName name="_3S">#REF!</definedName>
    <definedName name="_4">#N/A</definedName>
    <definedName name="_4__123Graph_AMKT_MONTH" hidden="1">[6]SALES!#REF!</definedName>
    <definedName name="_4__123Graph_AMKT_YTD" hidden="1">[6]SALES!#REF!</definedName>
    <definedName name="_4__123Graph_BMKT_YTD" hidden="1">[6]SALES!#REF!</definedName>
    <definedName name="_40__123Graph_LBL_BMKT_YTD" hidden="1">[6]SALES!#REF!</definedName>
    <definedName name="_40__123Graph_XMKT_YTD" hidden="1">[6]SALES!#REF!</definedName>
    <definedName name="_4A" localSheetId="0">#REF!</definedName>
    <definedName name="_4A" localSheetId="4">#REF!</definedName>
    <definedName name="_4A">#REF!</definedName>
    <definedName name="_4S">#REF!</definedName>
    <definedName name="_5">#N/A</definedName>
    <definedName name="_5__123Graph_AMKT_MONTH" hidden="1">[6]SALES!#REF!</definedName>
    <definedName name="_5__123Graph_BMKT_MONTH" hidden="1">[6]SALES!#REF!</definedName>
    <definedName name="_5__123Graph_LBL_AMKT_MONTH" hidden="1">[6]SALES!#REF!</definedName>
    <definedName name="_50__123Graph_XMKT_YTD" hidden="1">[6]SALES!#REF!</definedName>
    <definedName name="_5A" localSheetId="0">#REF!</definedName>
    <definedName name="_5A" localSheetId="4">#REF!</definedName>
    <definedName name="_5A">#REF!</definedName>
    <definedName name="_5S">#REF!</definedName>
    <definedName name="_6">#N/A</definedName>
    <definedName name="_6__123Graph_AMKT_YTD" localSheetId="5" hidden="1">[6]SALES!#REF!</definedName>
    <definedName name="_6__123Graph_AMKT_YTD" hidden="1">[6]SALES!#REF!</definedName>
    <definedName name="_6__123Graph_BMKT_MONTH" hidden="1">[6]SALES!#REF!</definedName>
    <definedName name="_6__123Graph_BMKT_YTD" hidden="1">[6]SALES!#REF!</definedName>
    <definedName name="_6__123Graph_LBL_AMKT_YTD" hidden="1">[6]SALES!#REF!</definedName>
    <definedName name="_6_0zone_ic_perc" localSheetId="2">#REF!</definedName>
    <definedName name="_6_0zone_ic_perc">#REF!</definedName>
    <definedName name="_7">#N/A</definedName>
    <definedName name="_7__123Graph_LBL_AMKT_MONTH" hidden="1">[6]SALES!#REF!</definedName>
    <definedName name="_7__123Graph_LBL_BMKT_MONTH" hidden="1">[6]SALES!#REF!</definedName>
    <definedName name="_8">#N/A</definedName>
    <definedName name="_8__123Graph_AMKT_MONTH" hidden="1">[6]SALES!#REF!</definedName>
    <definedName name="_8__123Graph_AMKT_YTD" hidden="1">[6]SALES!#REF!</definedName>
    <definedName name="_8__123Graph_BMKT_YTD" hidden="1">[6]SALES!#REF!</definedName>
    <definedName name="_8__123Graph_LBL_AMKT_YTD" hidden="1">[6]SALES!#REF!</definedName>
    <definedName name="_8__123Graph_LBL_BMKT_YTD" hidden="1">[6]SALES!#REF!</definedName>
    <definedName name="_9">#N/A</definedName>
    <definedName name="_9__123Graph_BMKT_MONTH" localSheetId="5" hidden="1">[6]SALES!#REF!</definedName>
    <definedName name="_9__123Graph_BMKT_MONTH" hidden="1">[6]SALES!#REF!</definedName>
    <definedName name="_9__123Graph_LBL_BMKT_MONTH" hidden="1">[6]SALES!#REF!</definedName>
    <definedName name="_9__123Graph_XMKT_MONTH" hidden="1">[6]SALES!#REF!</definedName>
    <definedName name="_aaV9">#REF!</definedName>
    <definedName name="_Act04" localSheetId="0">#REF!</definedName>
    <definedName name="_Act04" localSheetId="4">#REF!</definedName>
    <definedName name="_Act04">#REF!</definedName>
    <definedName name="_ALL1">#REF!</definedName>
    <definedName name="_bal0196" localSheetId="2">[103]Plan1!$A$1:$F$238</definedName>
    <definedName name="_bal0196" localSheetId="0">[9]Plan1!$A$1:$F$238</definedName>
    <definedName name="_bal0196" localSheetId="4">[9]Plan1!$A$1:$F$238</definedName>
    <definedName name="_bal0196">[10]Plan1!$A$1:$F$238</definedName>
    <definedName name="_bal0296" localSheetId="2">[103]Plan1!$A$1:$F$238</definedName>
    <definedName name="_bal0296" localSheetId="0">[9]Plan1!$A$1:$F$238</definedName>
    <definedName name="_bal0296" localSheetId="4">[9]Plan1!$A$1:$F$238</definedName>
    <definedName name="_bal0296">[10]Plan1!$A$1:$F$238</definedName>
    <definedName name="_Bal0497" localSheetId="2">[103]Plan1!$A$1:$F$517</definedName>
    <definedName name="_Bal0497" localSheetId="0">[9]Plan1!$A$1:$F$517</definedName>
    <definedName name="_Bal0497" localSheetId="4">[9]Plan1!$A$1:$F$517</definedName>
    <definedName name="_Bal0497">[10]Plan1!$A$1:$F$517</definedName>
    <definedName name="_bal1196" localSheetId="2">[103]Plan1!$A$1:$F$596</definedName>
    <definedName name="_bal1196" localSheetId="0">[9]Plan1!$A$1:$F$596</definedName>
    <definedName name="_bal1196" localSheetId="4">[9]Plan1!$A$1:$F$596</definedName>
    <definedName name="_bal1196">[10]Plan1!$A$1:$F$596</definedName>
    <definedName name="_bdg2000" localSheetId="2">[103]Plan1!$A$1:$AH$16</definedName>
    <definedName name="_bdg2000" localSheetId="0">[9]Plan1!$A$1:$AH$16</definedName>
    <definedName name="_bdg2000" localSheetId="4">[9]Plan1!$A$1:$AH$16</definedName>
    <definedName name="_bdg2000">[10]Plan1!$A$1:$AH$16</definedName>
    <definedName name="_C70000">#REF!</definedName>
    <definedName name="_CAP1" localSheetId="2">[104]Capex!#REF!</definedName>
    <definedName name="_CAP1">[26]Capex!#REF!</definedName>
    <definedName name="_CIP2">#REF!</definedName>
    <definedName name="_CUM1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2" hidden="1">Cust!$B$16:$I$22</definedName>
    <definedName name="_FinStat_US" localSheetId="0">#REF!</definedName>
    <definedName name="_FinStat_US" localSheetId="4">#REF!</definedName>
    <definedName name="_FinStat_US">#REF!</definedName>
    <definedName name="_highlights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2">[105]MMR!$A$1327:$IV$1327</definedName>
    <definedName name="_jed122223" localSheetId="0">[5]MMR!$A$1327:$IV$1327</definedName>
    <definedName name="_jed122223" localSheetId="4">[5]MMR!$A$1327:$IV$1327</definedName>
    <definedName name="_jed122223">[13]MMR!$A$1327:$IV$1327</definedName>
    <definedName name="_K2">#REF!</definedName>
    <definedName name="_Key1" hidden="1">#REF!</definedName>
    <definedName name="_Key2" hidden="1">[27]PROD!#REF!</definedName>
    <definedName name="_KSA1">#REF!</definedName>
    <definedName name="_KSA2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2">[104]Revenue!#REF!</definedName>
    <definedName name="_MIN1">[26]Revenue!#REF!</definedName>
    <definedName name="_mp2" hidden="1">#REF!</definedName>
    <definedName name="_MY2">#REF!</definedName>
    <definedName name="_MY3">#N/A</definedName>
    <definedName name="_MY4">#N/A</definedName>
    <definedName name="_MY5">#N/A</definedName>
    <definedName name="_New1">[28]SAD!$F$38</definedName>
    <definedName name="_O6">#REF!</definedName>
    <definedName name="_Order1" hidden="1">255</definedName>
    <definedName name="_Order2" hidden="1">255</definedName>
    <definedName name="_OUT1" localSheetId="2">[104]Revenue!#REF!</definedName>
    <definedName name="_OUT1">[26]Revenue!#REF!</definedName>
    <definedName name="_REV2" localSheetId="2">[104]Revenue!#REF!</definedName>
    <definedName name="_REV2">[26]Revenue!#REF!</definedName>
    <definedName name="_REV21" localSheetId="2">[104]Revenue!#REF!</definedName>
    <definedName name="_REV21">[26]Revenue!#REF!</definedName>
    <definedName name="_REV22" localSheetId="2">[104]Revenue!#REF!</definedName>
    <definedName name="_REV22">[26]Revenue!#REF!</definedName>
    <definedName name="_RevData">#REF!</definedName>
    <definedName name="_RIL1">#REF!</definedName>
    <definedName name="_Scenarios_Difference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2" hidden="1">[104]Subs!#REF!</definedName>
    <definedName name="_Table2_In2" hidden="1">[26]Subs!#REF!</definedName>
    <definedName name="_TAR1" localSheetId="2">[104]Revenue!#REF!</definedName>
    <definedName name="_TAR1">[26]Revenue!#REF!</definedName>
    <definedName name="_title">#REF!</definedName>
    <definedName name="_WI1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>#REF!</definedName>
    <definedName name="AAGF">#REF!</definedName>
    <definedName name="AB">'[29]VISION 2000'!#REF!</definedName>
    <definedName name="ABLE">'[30]VISION 2000'!$B$115</definedName>
    <definedName name="acc_cash_surplus" localSheetId="2">'[107]Funds and Valuation'!$E$88:$P$88</definedName>
    <definedName name="acc_cash_surplus" localSheetId="0">'[20]Funds and Valuation'!$E$88:$P$88</definedName>
    <definedName name="acc_cash_surplus" localSheetId="4">'[20]Funds and Valuation'!$E$88:$P$88</definedName>
    <definedName name="acc_cash_surplus">'[21]Funds and Valuation'!$E$88:$P$88</definedName>
    <definedName name="Acc_Depreciation">[31]Trans!#REF!</definedName>
    <definedName name="AccessDatabase" hidden="1">"C:\My Documents\New MMR\INPUT.mdb"</definedName>
    <definedName name="ACCOUNT" localSheetId="2">[104]Capex!#REF!</definedName>
    <definedName name="ACCOUNT">[26]Capex!#REF!</definedName>
    <definedName name="ACCOUNTEDPERIODTYPE1">#REF!</definedName>
    <definedName name="Accountf">#REF!</definedName>
    <definedName name="accountperdim">[32]DATA!#REF!</definedName>
    <definedName name="ACCTNAME">#N/A</definedName>
    <definedName name="ACCUMLEAVE">#N/A</definedName>
    <definedName name="ACD" localSheetId="2">[104]Capex!#REF!</definedName>
    <definedName name="ACD">[26]Capex!#REF!</definedName>
    <definedName name="acq">#REF!</definedName>
    <definedName name="ACT">#REF!</definedName>
    <definedName name="ACTFEES" localSheetId="2">[104]Revenue!#REF!</definedName>
    <definedName name="ACTFEES">[26]Revenue!#REF!</definedName>
    <definedName name="ACTP">#REF!</definedName>
    <definedName name="actual" localSheetId="0">[33]MMR!$R$1:$R$65536</definedName>
    <definedName name="actual" localSheetId="4">[33]MMR!$R$1:$R$65536</definedName>
    <definedName name="actual">[34]MMR!$R$1:$R$65536</definedName>
    <definedName name="actual_area_table" localSheetId="2">'[107]Geographic Data'!$C$29:$CX$32</definedName>
    <definedName name="actual_area_table" localSheetId="0">'[20]Geographic Data'!$C$29:$CX$32</definedName>
    <definedName name="actual_area_table" localSheetId="4">'[20]Geographic Data'!$C$29:$CX$32</definedName>
    <definedName name="actual_area_table">'[21]Geographic Data'!$C$29:$CX$32</definedName>
    <definedName name="ad">#REF!</definedName>
    <definedName name="adddataarea">#REF!</definedName>
    <definedName name="ADFA">#REF!</definedName>
    <definedName name="ADMB">#REF!</definedName>
    <definedName name="admin_expense" localSheetId="2">[107]OpEx!$D$232:$O$232</definedName>
    <definedName name="admin_expense" localSheetId="0">[20]OpEx!$D$232:$O$232</definedName>
    <definedName name="admin_expense" localSheetId="4">[20]OpEx!$D$232:$O$232</definedName>
    <definedName name="admin_expense">[21]OpEx!$D$232:$O$232</definedName>
    <definedName name="AED">#REF!</definedName>
    <definedName name="afdsa">MATCH(0.01,[35]!End_Bal,-1)+1</definedName>
    <definedName name="AGMC">#REF!</definedName>
    <definedName name="AGML">#REF!</definedName>
    <definedName name="AGMMISC">#REF!</definedName>
    <definedName name="AGMN">#REF!</definedName>
    <definedName name="AIRTARIF1" localSheetId="2">[104]Revenue!#REF!</definedName>
    <definedName name="AIRTARIF1">[26]Revenue!#REF!</definedName>
    <definedName name="AIRTARIF2" localSheetId="2">[104]Revenue!#REF!</definedName>
    <definedName name="AIRTARIF2">[26]Revenue!#REF!</definedName>
    <definedName name="AIRTARIF3" localSheetId="2">[104]Revenue!#REF!</definedName>
    <definedName name="AIRTARIF3">[26]Revenue!#REF!</definedName>
    <definedName name="AIRTARIF4" localSheetId="2">[104]Revenue!#REF!</definedName>
    <definedName name="AIRTARIF4">[26]Revenue!#REF!</definedName>
    <definedName name="AIRUSE1" localSheetId="2">[104]Revenue!#REF!</definedName>
    <definedName name="AIRUSE1">[26]Revenue!#REF!</definedName>
    <definedName name="AIRUSE2" localSheetId="2">[104]Revenue!#REF!</definedName>
    <definedName name="AIRUSE2">[26]Revenue!#REF!</definedName>
    <definedName name="AIRUSE3" localSheetId="2">[104]Revenue!#REF!</definedName>
    <definedName name="AIRUSE3">[26]Revenue!#REF!</definedName>
    <definedName name="AIRUSE4" localSheetId="2">[104]Revenue!#REF!</definedName>
    <definedName name="AIRUSE4">[26]Revenue!#REF!</definedName>
    <definedName name="AJES">#N/A</definedName>
    <definedName name="ajuste98">#REF!</definedName>
    <definedName name="Ajuste99" localSheetId="2">[103]Plan1!#REF!</definedName>
    <definedName name="Ajuste99">[9]Plan1!#REF!</definedName>
    <definedName name="Algeria">#REF!</definedName>
    <definedName name="Algeria1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hidden="1">[15]SALES!#REF!</definedName>
    <definedName name="ALLG">#REF!</definedName>
    <definedName name="ALLGROUPS" hidden="1">[15]SALES!#REF!</definedName>
    <definedName name="AllNet">#REF!</definedName>
    <definedName name="ALW_CASH">#N/A</definedName>
    <definedName name="ALW_FOOD">#N/A</definedName>
    <definedName name="ALW_HOUSE">#N/A</definedName>
    <definedName name="ALW_TRANSP">#N/A</definedName>
    <definedName name="AM">#REF!</definedName>
    <definedName name="ANA">#REF!</definedName>
    <definedName name="Analdolar">#REF!</definedName>
    <definedName name="analpl" localSheetId="2">[103]Plan1!#REF!</definedName>
    <definedName name="analpl">[9]Plan1!#REF!</definedName>
    <definedName name="analreal">#REF!</definedName>
    <definedName name="Analtotal" localSheetId="2">[103]Plan1!#REF!</definedName>
    <definedName name="Analtotal">[9]Plan1!#REF!</definedName>
    <definedName name="anil" localSheetId="2">#REF!</definedName>
    <definedName name="anil">#REF!</definedName>
    <definedName name="ANNUALEAVE">#N/A</definedName>
    <definedName name="APPEND2">[8]Notes!#REF!</definedName>
    <definedName name="APPENDIX">#REF!</definedName>
    <definedName name="Applications_Infrastructure">'[36]Reference Data'!$C$174:$C$181</definedName>
    <definedName name="APPROVAL">#N/A</definedName>
    <definedName name="APPSUSERNAME1">#REF!</definedName>
    <definedName name="APPX1">#REF!</definedName>
    <definedName name="april_actual" localSheetId="0">[33]MMR!$O$1:$O$65536</definedName>
    <definedName name="april_actual" localSheetId="4">[33]MMR!$O$1:$O$65536</definedName>
    <definedName name="april_actual">[34]MMR!$O$1:$O$65536</definedName>
    <definedName name="aquisition_costs" localSheetId="2">[107]OpEx!$D$202:$O$202</definedName>
    <definedName name="aquisition_costs" localSheetId="0">[20]OpEx!$D$202:$O$202</definedName>
    <definedName name="aquisition_costs" localSheetId="4">[20]OpEx!$D$202:$O$202</definedName>
    <definedName name="aquisition_costs">[21]OpEx!$D$202:$O$202</definedName>
    <definedName name="area1">#REF!</definedName>
    <definedName name="area2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2">'[107]Funds and Valuation'!$C$103</definedName>
    <definedName name="Assumed_Growth_Rate" localSheetId="0">'[20]Funds and Valuation'!$C$103</definedName>
    <definedName name="Assumed_Growth_Rate" localSheetId="4">'[20]Funds and Valuation'!$C$103</definedName>
    <definedName name="Assumed_Growth_Rate">'[21]Funds and Valuation'!$C$103</definedName>
    <definedName name="AssumpPrint">[37]Assumptions!$A$1:$R$210</definedName>
    <definedName name="ATTEND">#N/A</definedName>
    <definedName name="AttInput">[37]Inputs2!$A$43</definedName>
    <definedName name="AttInput1">[37]Inputs2!$D$53</definedName>
    <definedName name="aug">'[19]DATA 2003'!#REF!</definedName>
    <definedName name="ave_subs_cre" localSheetId="0">[33]MMR!$A$1326:$IV$1326</definedName>
    <definedName name="ave_subs_cre" localSheetId="4">[33]MMR!$A$1326:$IV$1326</definedName>
    <definedName name="ave_subs_cre">[34]MMR!$A$1326:$IV$1326</definedName>
    <definedName name="ave_subs_pre" localSheetId="0">[33]MMR!$A$1327:$IV$1327</definedName>
    <definedName name="ave_subs_pre" localSheetId="4">[33]MMR!$A$1327:$IV$1327</definedName>
    <definedName name="ave_subs_pre">[34]MMR!$A$1327:$IV$1327</definedName>
    <definedName name="average_subscribers" localSheetId="2">[107]Revenues!$D$80:$O$80</definedName>
    <definedName name="average_subscribers" localSheetId="0">[20]Revenues!$D$80:$O$80</definedName>
    <definedName name="average_subscribers" localSheetId="4">[20]Revenues!$D$80:$O$80</definedName>
    <definedName name="average_subscribers">[21]Revenues!$D$80:$O$80</definedName>
    <definedName name="average_subscribers_bus" localSheetId="2">[107]Revenues!$D$78:$O$78</definedName>
    <definedName name="average_subscribers_bus" localSheetId="0">[20]Revenues!$D$78:$O$78</definedName>
    <definedName name="average_subscribers_bus" localSheetId="4">[20]Revenues!$D$78:$O$78</definedName>
    <definedName name="average_subscribers_bus">[21]Revenues!$D$78:$O$78</definedName>
    <definedName name="average_subscribers_by_segement" localSheetId="2">[107]Revenues!$D$67:$O$77</definedName>
    <definedName name="average_subscribers_by_segement" localSheetId="0">[20]Revenues!$D$67:$O$77</definedName>
    <definedName name="average_subscribers_by_segement" localSheetId="4">[20]Revenues!$D$67:$O$77</definedName>
    <definedName name="average_subscribers_by_segement">[21]Revenues!$D$67:$O$77</definedName>
    <definedName name="average_subscribers_res" localSheetId="2">[107]Revenues!$D$79:$O$79</definedName>
    <definedName name="average_subscribers_res" localSheetId="0">[20]Revenues!$D$79:$O$79</definedName>
    <definedName name="average_subscribers_res" localSheetId="4">[20]Revenues!$D$79:$O$79</definedName>
    <definedName name="average_subscribers_res">[21]Revenues!$D$79:$O$79</definedName>
    <definedName name="average_subscribers_seg1" localSheetId="2">[107]Revenues!$D$67:$O$67</definedName>
    <definedName name="average_subscribers_seg1" localSheetId="0">[20]Revenues!$D$67:$O$67</definedName>
    <definedName name="average_subscribers_seg1" localSheetId="4">[20]Revenues!$D$67:$O$67</definedName>
    <definedName name="average_subscribers_seg1">[21]Revenues!$D$67:$O$67</definedName>
    <definedName name="average_subscribers_seg10" localSheetId="2">[107]Revenues!$D$77:$O$77</definedName>
    <definedName name="average_subscribers_seg10" localSheetId="0">[20]Revenues!$D$77:$O$77</definedName>
    <definedName name="average_subscribers_seg10" localSheetId="4">[20]Revenues!$D$77:$O$77</definedName>
    <definedName name="average_subscribers_seg10">[21]Revenues!$D$77:$O$77</definedName>
    <definedName name="average_subscribers_seg2" localSheetId="2">[107]Revenues!$D$68:$O$68</definedName>
    <definedName name="average_subscribers_seg2" localSheetId="0">[20]Revenues!$D$68:$O$68</definedName>
    <definedName name="average_subscribers_seg2" localSheetId="4">[20]Revenues!$D$68:$O$68</definedName>
    <definedName name="average_subscribers_seg2">[21]Revenues!$D$68:$O$68</definedName>
    <definedName name="average_subscribers_seg3" localSheetId="2">[107]Revenues!$D$69:$O$69</definedName>
    <definedName name="average_subscribers_seg3" localSheetId="0">[20]Revenues!$D$69:$O$69</definedName>
    <definedName name="average_subscribers_seg3" localSheetId="4">[20]Revenues!$D$69:$O$69</definedName>
    <definedName name="average_subscribers_seg3">[21]Revenues!$D$69:$O$69</definedName>
    <definedName name="average_subscribers_seg4" localSheetId="2">[107]Revenues!$D$70:$O$70</definedName>
    <definedName name="average_subscribers_seg4" localSheetId="0">[20]Revenues!$D$70:$O$70</definedName>
    <definedName name="average_subscribers_seg4" localSheetId="4">[20]Revenues!$D$70:$O$70</definedName>
    <definedName name="average_subscribers_seg4">[21]Revenues!$D$70:$O$70</definedName>
    <definedName name="average_subscribers_seg5" localSheetId="2">[107]Revenues!$D$72:$O$72</definedName>
    <definedName name="average_subscribers_seg5" localSheetId="0">[20]Revenues!$D$72:$O$72</definedName>
    <definedName name="average_subscribers_seg5" localSheetId="4">[20]Revenues!$D$72:$O$72</definedName>
    <definedName name="average_subscribers_seg5">[21]Revenues!$D$72:$O$72</definedName>
    <definedName name="average_subscribers_seg6" localSheetId="2">[107]Revenues!$D$73:$O$73</definedName>
    <definedName name="average_subscribers_seg6" localSheetId="0">[20]Revenues!$D$73:$O$73</definedName>
    <definedName name="average_subscribers_seg6" localSheetId="4">[20]Revenues!$D$73:$O$73</definedName>
    <definedName name="average_subscribers_seg6">[21]Revenues!$D$73:$O$73</definedName>
    <definedName name="average_subscribers_seg7" localSheetId="2">[107]Revenues!$D$74:$O$74</definedName>
    <definedName name="average_subscribers_seg7" localSheetId="0">[20]Revenues!$D$74:$O$74</definedName>
    <definedName name="average_subscribers_seg7" localSheetId="4">[20]Revenues!$D$74:$O$74</definedName>
    <definedName name="average_subscribers_seg7">[21]Revenues!$D$74:$O$74</definedName>
    <definedName name="average_subscribers_seg8" localSheetId="2">[107]Revenues!$D$75:$O$75</definedName>
    <definedName name="average_subscribers_seg8" localSheetId="0">[20]Revenues!$D$75:$O$75</definedName>
    <definedName name="average_subscribers_seg8" localSheetId="4">[20]Revenues!$D$75:$O$75</definedName>
    <definedName name="average_subscribers_seg8">[21]Revenues!$D$75:$O$75</definedName>
    <definedName name="average_subscribers_seg9" localSheetId="2">[107]Revenues!$D$76:$O$76</definedName>
    <definedName name="average_subscribers_seg9" localSheetId="0">[20]Revenues!$D$76:$O$76</definedName>
    <definedName name="average_subscribers_seg9" localSheetId="4">[20]Revenues!$D$76:$O$76</definedName>
    <definedName name="average_subscribers_seg9">[21]Revenues!$D$76:$O$76</definedName>
    <definedName name="avg_e1_bsc_msc_links" localSheetId="2">[110]Network!$D$426:$P$426</definedName>
    <definedName name="avg_e1_bsc_msc_links" localSheetId="0">[38]Network!$D$426:$P$426</definedName>
    <definedName name="avg_e1_bsc_msc_links" localSheetId="4">[38]Network!$D$426:$P$426</definedName>
    <definedName name="avg_e1_bsc_msc_links">[39]Network!$D$426:$P$426</definedName>
    <definedName name="avg_e1_ic_links" localSheetId="2">'[107]UMTS Capex'!$D$409:$O$409</definedName>
    <definedName name="avg_e1_ic_links" localSheetId="0">'[20]UMTS Capex'!$D$409:$O$409</definedName>
    <definedName name="avg_e1_ic_links" localSheetId="4">'[20]UMTS Capex'!$D$409:$O$409</definedName>
    <definedName name="avg_e1_ic_links">'[21]UMTS Capex'!$D$409:$O$409</definedName>
    <definedName name="avg_e1_msc_tandem_links" localSheetId="2">'[107]UMTS Capex'!$D$418:$O$418</definedName>
    <definedName name="avg_e1_msc_tandem_links" localSheetId="0">'[20]UMTS Capex'!$D$418:$O$418</definedName>
    <definedName name="avg_e1_msc_tandem_links" localSheetId="4">'[20]UMTS Capex'!$D$418:$O$418</definedName>
    <definedName name="avg_e1_msc_tandem_links">'[21]UMTS Capex'!$D$418:$O$418</definedName>
    <definedName name="avg_e1_peering_links" localSheetId="2">'[107]UMTS Capex'!$D$413:$O$413</definedName>
    <definedName name="avg_e1_peering_links" localSheetId="0">'[20]UMTS Capex'!$D$413:$O$413</definedName>
    <definedName name="avg_e1_peering_links" localSheetId="4">'[20]UMTS Capex'!$D$413:$O$413</definedName>
    <definedName name="avg_e1_peering_links">'[21]UMTS Capex'!$D$413:$O$413</definedName>
    <definedName name="avg_e1_tandem_tandem_links" localSheetId="2">'[107]UMTS Capex'!$D$423:$O$423</definedName>
    <definedName name="avg_e1_tandem_tandem_links" localSheetId="0">'[20]UMTS Capex'!$D$423:$O$423</definedName>
    <definedName name="avg_e1_tandem_tandem_links" localSheetId="4">'[20]UMTS Capex'!$D$423:$O$423</definedName>
    <definedName name="avg_e1_tandem_tandem_links">'[21]UMTS Capex'!$D$423:$O$423</definedName>
    <definedName name="avr" localSheetId="2">'[19]DATA 2003'!#REF!</definedName>
    <definedName name="avr" localSheetId="0">'[19]DATA 2003'!#REF!</definedName>
    <definedName name="avr" localSheetId="4">'[19]DATA 2003'!#REF!</definedName>
    <definedName name="avr">'[19]DATA 2003'!#REF!</definedName>
    <definedName name="aza">[40]Cover!$L$1</definedName>
    <definedName name="B">#REF!</definedName>
    <definedName name="B.C.">[8]Notes!#REF!</definedName>
    <definedName name="b_e">'[36]Reference Data'!$C$214:$C$222</definedName>
    <definedName name="BA">#REF!</definedName>
    <definedName name="BA_BC">#REF!</definedName>
    <definedName name="BACK">#REF!</definedName>
    <definedName name="BACK2">#REF!</definedName>
    <definedName name="BACK3">#REF!</definedName>
    <definedName name="BACK4">#REF!</definedName>
    <definedName name="BAClaim">#REF!</definedName>
    <definedName name="bad_debt" localSheetId="0">[33]MMR!$A$602:$IV$604</definedName>
    <definedName name="bad_debt" localSheetId="4">[33]MMR!$A$602:$IV$604</definedName>
    <definedName name="bad_debt">[34]MMR!$A$602:$IV$604</definedName>
    <definedName name="bad_debt_cre" localSheetId="0">[33]MMR!$A$602:$IV$602</definedName>
    <definedName name="bad_debt_cre" localSheetId="4">[33]MMR!$A$602:$IV$602</definedName>
    <definedName name="bad_debt_cre">[34]MMR!$A$602:$IV$602</definedName>
    <definedName name="bad_debt_expense" localSheetId="2">[107]OpEx!$D$229:$O$229</definedName>
    <definedName name="bad_debt_expense" localSheetId="0">[20]OpEx!$D$229:$O$229</definedName>
    <definedName name="bad_debt_expense" localSheetId="4">[20]OpEx!$D$229:$O$229</definedName>
    <definedName name="bad_debt_expense">[21]OpEx!$D$229:$O$229</definedName>
    <definedName name="bad_debt_pre" localSheetId="0">[33]MMR!$A$603:$IV$603</definedName>
    <definedName name="bad_debt_pre" localSheetId="4">[33]MMR!$A$603:$IV$603</definedName>
    <definedName name="bad_debt_pre">[34]MMR!$A$603:$IV$603</definedName>
    <definedName name="baldat01" localSheetId="2">[103]Plan1!$A$1:$G$500</definedName>
    <definedName name="baldat01" localSheetId="0">[9]Plan1!$A$1:$G$500</definedName>
    <definedName name="baldat01" localSheetId="4">[9]Plan1!$A$1:$G$500</definedName>
    <definedName name="baldat01">[10]Plan1!$A$1:$G$500</definedName>
    <definedName name="balsht">#REF!</definedName>
    <definedName name="Base_Year">[41]Assumptions!$B$10</definedName>
    <definedName name="BaseCase">[42]Scenarios!$C$164</definedName>
    <definedName name="BaseYear">[37]Assumptions!$D$13</definedName>
    <definedName name="BASIC">#N/A</definedName>
    <definedName name="BasicInput">[37]Inputs!$B$5:$G$16</definedName>
    <definedName name="BasicInput1">[37]Inputs!$E$12</definedName>
    <definedName name="Basis_end" localSheetId="2">'[43]tax comp'!#REF!</definedName>
    <definedName name="Basis_end" localSheetId="0">'[43]tax comp'!#REF!</definedName>
    <definedName name="Basis_end" localSheetId="4">'[43]tax comp'!#REF!</definedName>
    <definedName name="Basis_end">'[43]tax comp'!#REF!</definedName>
    <definedName name="Basis_start">'[43]tax comp'!#REF!</definedName>
    <definedName name="BC">#REF!</definedName>
    <definedName name="BCClaim">#REF!</definedName>
    <definedName name="BDETAILS">#REF!</definedName>
    <definedName name="Before_Turnaround">[44]SAD!#REF!</definedName>
    <definedName name="BEG">#N/A</definedName>
    <definedName name="beg_subs_cre" localSheetId="0">[33]MMR!$A$1309:$IV$1309</definedName>
    <definedName name="beg_subs_cre" localSheetId="4">[33]MMR!$A$1309:$IV$1309</definedName>
    <definedName name="beg_subs_cre">[34]MMR!$A$1309:$IV$1309</definedName>
    <definedName name="beg_subs_pre" localSheetId="0">[33]MMR!$A$1310:$IV$1310</definedName>
    <definedName name="beg_subs_pre" localSheetId="4">[33]MMR!$A$1310:$IV$1310</definedName>
    <definedName name="beg_subs_pre">[34]MMR!$A$1310:$IV$1310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2">[107]OpEx!$D$107:$O$107</definedName>
    <definedName name="bill_cost" localSheetId="0">[20]OpEx!$D$107:$O$107</definedName>
    <definedName name="bill_cost" localSheetId="4">[20]OpEx!$D$107:$O$107</definedName>
    <definedName name="bill_cost">[21]OpEx!$D$107:$O$107</definedName>
    <definedName name="billing_staff" localSheetId="2">[107]OpEx!$D$20:$O$20</definedName>
    <definedName name="billing_staff" localSheetId="0">[20]OpEx!$D$20:$O$20</definedName>
    <definedName name="billing_staff" localSheetId="4">[20]OpEx!$D$20:$O$20</definedName>
    <definedName name="billing_staff">[21]OpEx!$D$20:$O$20</definedName>
    <definedName name="blank">#REF!</definedName>
    <definedName name="block">'[45]Network Capacity'!#REF!</definedName>
    <definedName name="bonus_months" localSheetId="2">[107]OpEx!$D$71:$O$71</definedName>
    <definedName name="bonus_months" localSheetId="0">[20]OpEx!$D$71:$O$71</definedName>
    <definedName name="bonus_months" localSheetId="4">[20]OpEx!$D$71:$O$71</definedName>
    <definedName name="bonus_months">[21]OpEx!$D$71:$O$71</definedName>
    <definedName name="Booking">[46]NW_Capex_Opex_Inputs!$O$30:$O$34</definedName>
    <definedName name="bss">'[36]Reference Data'!$B$64:$B$70</definedName>
    <definedName name="BSUM">#REF!</definedName>
    <definedName name="BU">#REF!</definedName>
    <definedName name="BUD">#REF!</definedName>
    <definedName name="Bud05JanToDec" localSheetId="0">#REF!</definedName>
    <definedName name="Bud05JanToDec" localSheetId="4">#REF!</definedName>
    <definedName name="Bud05JanToDec">#REF!</definedName>
    <definedName name="BUDGET" localSheetId="2">#REF!</definedName>
    <definedName name="BUDGET" localSheetId="0">#REF!</definedName>
    <definedName name="BUDGET" localSheetId="4">#REF!</definedName>
    <definedName name="BUDGET">#REF!</definedName>
    <definedName name="BudIncRFA" localSheetId="0">#REF!</definedName>
    <definedName name="BudIncRFA" localSheetId="4">#REF!</definedName>
    <definedName name="BudIncRFA">#REF!</definedName>
    <definedName name="BUDP">#REF!</definedName>
    <definedName name="BuiltIn_Print_Area">'[47]K1-1'!$A$1:$N$61</definedName>
    <definedName name="BuiltIn_Print_Area___0">'[47]K1-3'!$A$1:$N$60</definedName>
    <definedName name="bus_scenario_number" localSheetId="2">'[107]Market Inputs'!$T$13</definedName>
    <definedName name="bus_scenario_number" localSheetId="0">'[20]Market Inputs'!$T$13</definedName>
    <definedName name="bus_scenario_number" localSheetId="4">'[20]Market Inputs'!$T$13</definedName>
    <definedName name="bus_scenario_number">'[21]Market Inputs'!$T$13</definedName>
    <definedName name="BusCeiling0">[37]Inputs!$M$219</definedName>
    <definedName name="BusCeiling1">[37]Inputs!$S$225</definedName>
    <definedName name="BUUDP">#REF!</definedName>
    <definedName name="C_">#REF!</definedName>
    <definedName name="c_c">'[36]Reference Data'!$C$224:$C$228</definedName>
    <definedName name="CA">#REF!</definedName>
    <definedName name="campus_data_traffic" localSheetId="2">'[107]UMTS Capex'!$D$206:$O$206</definedName>
    <definedName name="campus_data_traffic" localSheetId="0">'[20]UMTS Capex'!$D$206:$O$206</definedName>
    <definedName name="campus_data_traffic" localSheetId="4">'[20]UMTS Capex'!$D$206:$O$206</definedName>
    <definedName name="campus_data_traffic">'[21]UMTS Capex'!$D$206:$O$206</definedName>
    <definedName name="Capacity1">VLOOKUP('[48]Radio Cell Details'!$C$7,[48]Sheet3!$D$35:$E$1042,2,0)</definedName>
    <definedName name="CAPEX_" localSheetId="2">[104]Capex!#REF!</definedName>
    <definedName name="CAPEX_">[26]Capex!#REF!</definedName>
    <definedName name="CAPEX3" localSheetId="2">[104]Capex!#REF!</definedName>
    <definedName name="CAPEX3">[26]Capex!#REF!</definedName>
    <definedName name="CAPEX4" localSheetId="2">[104]Capex!#REF!</definedName>
    <definedName name="CAPEX4">[26]Capex!#REF!</definedName>
    <definedName name="CAPEX4A" localSheetId="2">[104]Capex!#REF!</definedName>
    <definedName name="CAPEX4A">[26]Capex!#REF!</definedName>
    <definedName name="CapInput">[37]Inputs2!$B$18</definedName>
    <definedName name="CapInput1">[37]Inputs2!$D$23</definedName>
    <definedName name="carriers_installed" localSheetId="2">'[107]UMTS Capex'!$D$362:$O$362</definedName>
    <definedName name="carriers_installed" localSheetId="0">'[20]UMTS Capex'!$D$362:$O$362</definedName>
    <definedName name="carriers_installed" localSheetId="4">'[20]UMTS Capex'!$D$362:$O$362</definedName>
    <definedName name="carriers_installed">'[21]UMTS Capex'!$D$362:$O$362</definedName>
    <definedName name="cash_fv">#REF!</definedName>
    <definedName name="cash_generated" localSheetId="2">'[107]Funds and Valuation'!$E$51:$P$51</definedName>
    <definedName name="cash_generated" localSheetId="0">'[20]Funds and Valuation'!$E$51:$P$51</definedName>
    <definedName name="cash_generated" localSheetId="4">'[20]Funds and Valuation'!$E$51:$P$51</definedName>
    <definedName name="cash_generated">'[21]Funds and Valuation'!$E$51:$P$51</definedName>
    <definedName name="cash_terminal">#REF!</definedName>
    <definedName name="Category">[46]Inputs!$W$29:$W$37</definedName>
    <definedName name="CATotals">#REF!</definedName>
    <definedName name="CCM">[49]NEWGR!$K$2:$L$259</definedName>
    <definedName name="CCorder">[50]Lists!$A$38:$B$49</definedName>
    <definedName name="CDETAILS">#REF!</definedName>
    <definedName name="CeilingInput">[37]Inputs!$M$163</definedName>
    <definedName name="CeilingInput1">[37]Inputs!$T$172</definedName>
    <definedName name="CeilingMethod">[37]Control!$B$36</definedName>
    <definedName name="CeilingSumm">[37]Ceiling!$A$297:$R$328</definedName>
    <definedName name="CeilingSumm0">[37]Ceiling!$A$297</definedName>
    <definedName name="CeilingSumm1">[37]Ceiling!$D$300</definedName>
    <definedName name="cell_restoration_staff" localSheetId="2">[107]OpEx!$D$31:$O$31</definedName>
    <definedName name="cell_restoration_staff" localSheetId="0">[20]OpEx!$D$31:$O$31</definedName>
    <definedName name="cell_restoration_staff" localSheetId="4">[20]OpEx!$D$31:$O$31</definedName>
    <definedName name="cell_restoration_staff">[21]OpEx!$D$31:$O$31</definedName>
    <definedName name="CENTRE">#N/A</definedName>
    <definedName name="ceo" localSheetId="2">[107]OpEx!$D$41:$O$41</definedName>
    <definedName name="ceo" localSheetId="0">[20]OpEx!$D$41:$O$41</definedName>
    <definedName name="ceo" localSheetId="4">[20]OpEx!$D$41:$O$41</definedName>
    <definedName name="ceo">[21]OpEx!$D$41:$O$41</definedName>
    <definedName name="CEPLIST">#REF!</definedName>
    <definedName name="CEPLIST1" localSheetId="0">#REF!</definedName>
    <definedName name="CEPLIST1" localSheetId="4">#REF!</definedName>
    <definedName name="CEPLIST1">#REF!</definedName>
    <definedName name="CFS_DATA">#REF!</definedName>
    <definedName name="change_in_working_capital" localSheetId="2">'[107]Funds and Valuation'!$E$47:$P$47</definedName>
    <definedName name="change_in_working_capital" localSheetId="0">'[20]Funds and Valuation'!$E$47:$P$47</definedName>
    <definedName name="change_in_working_capital" localSheetId="4">'[20]Funds and Valuation'!$E$47:$P$47</definedName>
    <definedName name="change_in_working_capital">'[21]Funds and Valuation'!$E$47:$P$47</definedName>
    <definedName name="channel_costs" localSheetId="2">[107]OpEx!$D$207:$O$207</definedName>
    <definedName name="channel_costs" localSheetId="0">[20]OpEx!$D$207:$O$207</definedName>
    <definedName name="channel_costs" localSheetId="4">[20]OpEx!$D$207:$O$207</definedName>
    <definedName name="channel_costs">[21]OpEx!$D$207:$O$207</definedName>
    <definedName name="Chargeable">'[43]tax comp'!#REF!</definedName>
    <definedName name="Chart">#REF!</definedName>
    <definedName name="CHARTOFACCOUNTSID1">#REF!</definedName>
    <definedName name="checkarea">#REF!</definedName>
    <definedName name="churn_assumpts">[37]Assumptions!$F$149:$R$151</definedName>
    <definedName name="churn_cre" localSheetId="0">[33]MMR!$A$1315:$IV$1315</definedName>
    <definedName name="churn_cre" localSheetId="4">[33]MMR!$A$1315:$IV$1315</definedName>
    <definedName name="churn_cre">[34]MMR!$A$1315:$IV$1315</definedName>
    <definedName name="churn_pre" localSheetId="0">[33]MMR!$A$1316:$IV$1316</definedName>
    <definedName name="churn_pre" localSheetId="4">[33]MMR!$A$1316:$IV$1316</definedName>
    <definedName name="churn_pre">[34]MMR!$A$1316:$IV$1316</definedName>
    <definedName name="ChurnInput">[37]Inputs2!$A$72</definedName>
    <definedName name="ChurnInput1">[37]Inputs2!$D$74</definedName>
    <definedName name="CIPME_OTHRS2">#REF!</definedName>
    <definedName name="Cisco">'[51]Reference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2">'[111]M-Potential'!#REF!</definedName>
    <definedName name="CLookup1">'[52]M-Potential'!#REF!</definedName>
    <definedName name="closing_subs_cre" localSheetId="0">[33]MMR!$A$1321:$IV$1321</definedName>
    <definedName name="closing_subs_cre" localSheetId="4">[33]MMR!$A$1321:$IV$1321</definedName>
    <definedName name="closing_subs_cre">[34]MMR!$A$1321:$IV$1321</definedName>
    <definedName name="closing_subs_pre" localSheetId="0">[33]MMR!$A$1322:$IV$1322</definedName>
    <definedName name="closing_subs_pre" localSheetId="4">[33]MMR!$A$1322:$IV$1322</definedName>
    <definedName name="closing_subs_pre">[34]MMR!$A$1322:$IV$1322</definedName>
    <definedName name="CM" localSheetId="2">[112]InpKPI!$A$93:$P$127</definedName>
    <definedName name="CM" localSheetId="0">[53]InpKPI!$A$93:$P$127</definedName>
    <definedName name="CM" localSheetId="4">[53]InpKPI!$A$93:$P$127</definedName>
    <definedName name="CM">[53]InpKPI!$A$93:$P$127</definedName>
    <definedName name="ColumnAttributes1">#REF!</definedName>
    <definedName name="ColumnHeadings1">#REF!</definedName>
    <definedName name="Com_Name">#REF!</definedName>
    <definedName name="Commitment">[46]NW_Capex_Opex_Inputs!$O$19:$O$27</definedName>
    <definedName name="Commitment_Opex">[46]NW_Capex_Opex_Inputs!$O$43:$O$46</definedName>
    <definedName name="ComName">#REF!</definedName>
    <definedName name="COMP">[54]Notes!#REF!</definedName>
    <definedName name="COMP_1">#REF!</definedName>
    <definedName name="COMP1">#REF!</definedName>
    <definedName name="COMP2">#REF!</definedName>
    <definedName name="Company">[37]Inputs!$C$12</definedName>
    <definedName name="companycode">[50]MAIN!$N$2:$N$50</definedName>
    <definedName name="connection_revenue" localSheetId="2">[107]Revenues!$D$241:$O$241</definedName>
    <definedName name="connection_revenue" localSheetId="0">[20]Revenues!$D$241:$O$241</definedName>
    <definedName name="connection_revenue" localSheetId="4">[20]Revenues!$D$241:$O$241</definedName>
    <definedName name="connection_revenue">[21]Revenues!$D$241:$O$241</definedName>
    <definedName name="CONNECTSTRING1">#REF!</definedName>
    <definedName name="ConsoAJE">[55]CR.AJE!#REF!</definedName>
    <definedName name="consol">[56]North!A1+[57]Central!A1+[57]South!A1</definedName>
    <definedName name="contentsarea">#REF!</definedName>
    <definedName name="Control_Link_1">'[42]Penetration Curve'!$H$58</definedName>
    <definedName name="Control_Link_1Save">'[42]Penetration Curve'!$I$58</definedName>
    <definedName name="Conversion_rate_CA_VND">#REF!</definedName>
    <definedName name="Convertion_rate_US_VND">#REF!</definedName>
    <definedName name="Corp">#REF!</definedName>
    <definedName name="Cost">#REF!</definedName>
    <definedName name="Cost_install__vertical">#REF!</definedName>
    <definedName name="cost_sales_cre" localSheetId="0">[33]MMR!$A$608:$IV$608</definedName>
    <definedName name="cost_sales_cre" localSheetId="4">[33]MMR!$A$608:$IV$608</definedName>
    <definedName name="cost_sales_cre">[34]MMR!$A$608:$IV$608</definedName>
    <definedName name="cost_sales_isp" localSheetId="0">[33]MMR!$A$573:$IV$573</definedName>
    <definedName name="cost_sales_isp" localSheetId="4">[33]MMR!$A$573:$IV$573</definedName>
    <definedName name="cost_sales_isp">[34]MMR!$A$573:$IV$573</definedName>
    <definedName name="cost_sales_pre" localSheetId="0">[33]MMR!$A$609:$IV$609</definedName>
    <definedName name="cost_sales_pre" localSheetId="4">[33]MMR!$A$609:$IV$609</definedName>
    <definedName name="cost_sales_pre">[34]MMR!$A$609:$IV$609</definedName>
    <definedName name="Count3">#REF!</definedName>
    <definedName name="country" localSheetId="2">[113]Cover!$N$5</definedName>
    <definedName name="country" localSheetId="0">[58]Cover!$N$5</definedName>
    <definedName name="country" localSheetId="4">[58]Cover!$N$5</definedName>
    <definedName name="country">[59]Cover!$N$5</definedName>
    <definedName name="countryindex" localSheetId="2">[113]Cover!$L$1</definedName>
    <definedName name="countryindex" localSheetId="0">[58]Cover!$L$1</definedName>
    <definedName name="countryindex" localSheetId="4">[58]Cover!$L$1</definedName>
    <definedName name="countryindex">[59]Cover!$L$1</definedName>
    <definedName name="coverage_sens_factor" localSheetId="2">[107]Sensitivity!$E$24:$P$24</definedName>
    <definedName name="coverage_sens_factor" localSheetId="0">[20]Sensitivity!$E$24:$P$24</definedName>
    <definedName name="coverage_sens_factor" localSheetId="4">[20]Sensitivity!$E$24:$P$24</definedName>
    <definedName name="coverage_sens_factor">[21]Sensitivity!$E$24:$P$24</definedName>
    <definedName name="CovInput">[37]Inputs2!$A$77</definedName>
    <definedName name="CovInput1">[37]Inputs2!$D$79</definedName>
    <definedName name="Coy_cell">#REF!</definedName>
    <definedName name="Coy_name">#REF!</definedName>
    <definedName name="CREATESUMMARYJNLS1">#REF!</definedName>
    <definedName name="CRITERIACOLUMN1">#REF!</definedName>
    <definedName name="cScenarioValuations">[42]Scenarios!$C$38:$D$64</definedName>
    <definedName name="csDesignMode">1</definedName>
    <definedName name="CSUM">#REF!</definedName>
    <definedName name="cTrafficData">[42]Scenarios!$C$149:$N$150</definedName>
    <definedName name="ctrl0">[60]MAIN!#REF!</definedName>
    <definedName name="CTTotals">#REF!</definedName>
    <definedName name="CTVA">#REF!</definedName>
    <definedName name="cumulative_area" localSheetId="2">'[107]Geographic Data'!$D$40:$D$139</definedName>
    <definedName name="cumulative_area" localSheetId="0">'[20]Geographic Data'!$D$40:$D$139</definedName>
    <definedName name="cumulative_area" localSheetId="4">'[20]Geographic Data'!$D$40:$D$139</definedName>
    <definedName name="cumulative_area">'[21]Geographic Data'!$D$40:$D$139</definedName>
    <definedName name="Cumulative_Difference">[44]SAD!#REF!</definedName>
    <definedName name="cumulative_financing_requirement" localSheetId="2">'[107]Funds and Valuation'!$E$56:$P$56</definedName>
    <definedName name="cumulative_financing_requirement" localSheetId="0">'[20]Funds and Valuation'!$E$56:$P$56</definedName>
    <definedName name="cumulative_financing_requirement" localSheetId="4">'[20]Funds and Valuation'!$E$56:$P$56</definedName>
    <definedName name="cumulative_financing_requirement">'[21]Funds and Valuation'!$E$56:$P$56</definedName>
    <definedName name="cumulative_local_inflation" localSheetId="2">'[107]Funds and Valuation'!$E$14:$P$14</definedName>
    <definedName name="cumulative_local_inflation" localSheetId="0">'[20]Funds and Valuation'!$E$14:$P$14</definedName>
    <definedName name="cumulative_local_inflation" localSheetId="4">'[20]Funds and Valuation'!$E$14:$P$14</definedName>
    <definedName name="cumulative_local_inflation">'[21]Funds and Valuation'!$E$14:$P$14</definedName>
    <definedName name="cumulative_pop" localSheetId="2">'[107]Geographic Data'!$C$40:$C$139</definedName>
    <definedName name="cumulative_pop" localSheetId="0">'[20]Geographic Data'!$C$40:$C$139</definedName>
    <definedName name="cumulative_pop" localSheetId="4">'[20]Geographic Data'!$C$40:$C$139</definedName>
    <definedName name="cumulative_pop">'[21]Geographic Data'!$C$40:$C$139</definedName>
    <definedName name="cumulative_usd_inflation" localSheetId="2">'[107]Funds and Valuation'!$E$12:$P$12</definedName>
    <definedName name="cumulative_usd_inflation" localSheetId="0">'[20]Funds and Valuation'!$E$12:$P$12</definedName>
    <definedName name="cumulative_usd_inflation" localSheetId="4">'[20]Funds and Valuation'!$E$12:$P$12</definedName>
    <definedName name="cumulative_usd_inflation">'[21]Funds and Valuation'!$E$12:$P$12</definedName>
    <definedName name="cumultive_pop" localSheetId="2">'[107]Geographic Data'!$C$40:$C$139</definedName>
    <definedName name="cumultive_pop" localSheetId="0">'[20]Geographic Data'!$C$40:$C$139</definedName>
    <definedName name="cumultive_pop" localSheetId="4">'[20]Geographic Data'!$C$40:$C$139</definedName>
    <definedName name="cumultive_pop">'[21]Geographic Data'!$C$40:$C$139</definedName>
    <definedName name="Currency" localSheetId="2">'[114]KEY INPUTS'!$D$14</definedName>
    <definedName name="Currency" localSheetId="0">'[61]KEY INPUTS'!$D$14</definedName>
    <definedName name="Currency" localSheetId="4">'[61]KEY INPUTS'!$D$14</definedName>
    <definedName name="Currency">'[62]KEY INPUTS'!$D$14</definedName>
    <definedName name="currencyK" localSheetId="2">[113]Cover!$M$1</definedName>
    <definedName name="currencyK" localSheetId="0">[58]Cover!$M$1</definedName>
    <definedName name="currencyK" localSheetId="4">[58]Cover!$M$1</definedName>
    <definedName name="currencyK">[40]Cover!$M$1</definedName>
    <definedName name="currencylist" localSheetId="2">[113]Cover!$M$2:$M$41</definedName>
    <definedName name="currencylist" localSheetId="0">[58]Cover!$M$2:$M$41</definedName>
    <definedName name="currencylist" localSheetId="4">[58]Cover!$M$2:$M$41</definedName>
    <definedName name="currencylist">[59]Cover!$M$2:$M$41</definedName>
    <definedName name="CurrentFX">1/'[63]Country data'!$C$22</definedName>
    <definedName name="CurrSym">'[63]Master Params'!$B$6</definedName>
    <definedName name="CURW">#REF!</definedName>
    <definedName name="CUSTNAME">#REF!</definedName>
    <definedName name="CUSTNO">#REF!</definedName>
    <definedName name="customer">'[36]Reference Data'!$C$64:$C$76</definedName>
    <definedName name="cValuation">[42]Scenarios!$C$113</definedName>
    <definedName name="d">'[64]VISION 2000'!#REF!</definedName>
    <definedName name="dado">#REF!</definedName>
    <definedName name="dados" localSheetId="2">[103]Plan1!$A$1:$F$593</definedName>
    <definedName name="dados" localSheetId="0">[9]Plan1!$A$1:$F$593</definedName>
    <definedName name="dados" localSheetId="4">[9]Plan1!$A$1:$F$593</definedName>
    <definedName name="dados">[10]Plan1!$A$1:$F$593</definedName>
    <definedName name="Dagoc">[65]Royalty!#REF!</definedName>
    <definedName name="data">#REF!</definedName>
    <definedName name="data_bhe" localSheetId="2">'[107]UMTS Capex'!$D$168:$O$168</definedName>
    <definedName name="data_bhe" localSheetId="0">'[20]UMTS Capex'!$D$168:$O$168</definedName>
    <definedName name="data_bhe" localSheetId="4">'[20]UMTS Capex'!$D$168:$O$168</definedName>
    <definedName name="data_bhe">'[21]UMTS Capex'!$D$168:$O$168</definedName>
    <definedName name="data_busy_days" localSheetId="2">'[107]UMTS Capex'!$D$166:$O$166</definedName>
    <definedName name="data_busy_days" localSheetId="0">'[20]UMTS Capex'!$D$166:$O$166</definedName>
    <definedName name="data_busy_days" localSheetId="4">'[20]UMTS Capex'!$D$166:$O$166</definedName>
    <definedName name="data_busy_days">'[21]UMTS Capex'!$D$166:$O$166</definedName>
    <definedName name="data_busy_hour_proportion" localSheetId="2">'[107]UMTS Capex'!$D$167:$O$167</definedName>
    <definedName name="data_busy_hour_proportion" localSheetId="0">'[20]UMTS Capex'!$D$167:$O$167</definedName>
    <definedName name="data_busy_hour_proportion" localSheetId="4">'[20]UMTS Capex'!$D$167:$O$167</definedName>
    <definedName name="data_busy_hour_proportion">'[21]UMTS Capex'!$D$167:$O$167</definedName>
    <definedName name="data_rev_per_sub_block" localSheetId="2">[107]Revenues!$D$195:$O$205</definedName>
    <definedName name="data_rev_per_sub_block" localSheetId="0">[20]Revenues!$D$195:$O$205</definedName>
    <definedName name="data_rev_per_sub_block" localSheetId="4">[20]Revenues!$D$195:$O$205</definedName>
    <definedName name="data_rev_per_sub_block">[21]Revenues!$D$195:$O$205</definedName>
    <definedName name="data_switch_capex" localSheetId="2">'[107]UMTS Capex'!$D$84:$O$84</definedName>
    <definedName name="data_switch_capex" localSheetId="0">'[20]UMTS Capex'!$D$84:$O$84</definedName>
    <definedName name="data_switch_capex" localSheetId="4">'[20]UMTS Capex'!$D$84:$O$84</definedName>
    <definedName name="data_switch_capex">'[21]UMTS Capex'!$D$84:$O$84</definedName>
    <definedName name="_xlnm.Database" localSheetId="5">#REF!</definedName>
    <definedName name="_xlnm.Database" localSheetId="0">#REF!</definedName>
    <definedName name="_xlnm.Database" localSheetId="4">#REF!</definedName>
    <definedName name="_xlnm.Database">#REF!</definedName>
    <definedName name="datalist" localSheetId="0">#REF!</definedName>
    <definedName name="datalist" localSheetId="4">#REF!</definedName>
    <definedName name="datalist">#REF!</definedName>
    <definedName name="date" localSheetId="0">[33]MMR!$A$2:$IV$2</definedName>
    <definedName name="date" localSheetId="4">[33]MMR!$A$2:$IV$2</definedName>
    <definedName name="date">[34]MMR!$A$2:$IV$2</definedName>
    <definedName name="DateBeg">#REF!</definedName>
    <definedName name="DateEnd">#REF!</definedName>
    <definedName name="DAYS">#N/A</definedName>
    <definedName name="DAYS12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>#REF!</definedName>
    <definedName name="dealer_proportion" localSheetId="2">[107]OpEx!$D$189:$O$189</definedName>
    <definedName name="dealer_proportion" localSheetId="0">[20]OpEx!$D$189:$O$189</definedName>
    <definedName name="dealer_proportion" localSheetId="4">[20]OpEx!$D$189:$O$189</definedName>
    <definedName name="dealer_proportion">[21]OpEx!$D$189:$O$189</definedName>
    <definedName name="debt_fv">#REF!</definedName>
    <definedName name="debt_terminal">#REF!</definedName>
    <definedName name="dec">'[19]DATA 2003'!#REF!</definedName>
    <definedName name="dec_99" localSheetId="0">[33]MMR!$K$1:$K$65536</definedName>
    <definedName name="dec_99" localSheetId="4">[33]MMR!$K$1:$K$65536</definedName>
    <definedName name="dec_99">[34]MMR!$K$1:$K$65536</definedName>
    <definedName name="decprev" localSheetId="2">'[19]DATA 2003'!#REF!</definedName>
    <definedName name="decprev" localSheetId="0">'[19]DATA 2003'!#REF!</definedName>
    <definedName name="decprev" localSheetId="4">'[19]DATA 2003'!#REF!</definedName>
    <definedName name="decprev">'[19]DATA 2003'!#REF!</definedName>
    <definedName name="defexp">#REF!</definedName>
    <definedName name="DELETELOGICTYPE1">#REF!</definedName>
    <definedName name="demand_sens_factor" localSheetId="2">[107]Sensitivity!$E$19:$P$19</definedName>
    <definedName name="demand_sens_factor" localSheetId="0">[20]Sensitivity!$E$19:$P$19</definedName>
    <definedName name="demand_sens_factor" localSheetId="4">[20]Sensitivity!$E$19:$P$19</definedName>
    <definedName name="demand_sens_factor">[21]Sensitivity!$E$19:$P$19</definedName>
    <definedName name="DemoInput">[37]Inputs!#REF!</definedName>
    <definedName name="DemoInput1">[37]Inputs!$O$150</definedName>
    <definedName name="Dense_carriers_installed" localSheetId="2">'[107]UMTS Capex'!$D$229:$O$229</definedName>
    <definedName name="Dense_carriers_installed" localSheetId="0">'[20]UMTS Capex'!$D$229:$O$229</definedName>
    <definedName name="Dense_carriers_installed" localSheetId="4">'[20]UMTS Capex'!$D$229:$O$229</definedName>
    <definedName name="Dense_carriers_installed">'[21]UMTS Capex'!$D$229:$O$229</definedName>
    <definedName name="dense_data_traffic" localSheetId="2">'[107]UMTS Capex'!$D$206:$O$206</definedName>
    <definedName name="dense_data_traffic" localSheetId="0">'[20]UMTS Capex'!$D$206:$O$206</definedName>
    <definedName name="dense_data_traffic" localSheetId="4">'[20]UMTS Capex'!$D$206:$O$206</definedName>
    <definedName name="dense_data_traffic">'[21]UMTS Capex'!$D$206:$O$206</definedName>
    <definedName name="Dense_microcells_installed" localSheetId="2">'[107]UMTS Capex'!$D$236:$O$236</definedName>
    <definedName name="Dense_microcells_installed" localSheetId="0">'[20]UMTS Capex'!$D$236:$O$236</definedName>
    <definedName name="Dense_microcells_installed" localSheetId="4">'[20]UMTS Capex'!$D$236:$O$236</definedName>
    <definedName name="Dense_microcells_installed">'[21]UMTS Capex'!$D$236:$O$236</definedName>
    <definedName name="dense_public_coverage" localSheetId="2">'[107]UMTS Capex'!$D$180:$O$180</definedName>
    <definedName name="dense_public_coverage" localSheetId="0">'[20]UMTS Capex'!$D$180:$O$180</definedName>
    <definedName name="dense_public_coverage" localSheetId="4">'[20]UMTS Capex'!$D$180:$O$180</definedName>
    <definedName name="dense_public_coverage">'[21]UMTS Capex'!$D$180:$O$180</definedName>
    <definedName name="Dense_site_capex" localSheetId="2">'[107]UMTS Capex'!$D$244:$O$244</definedName>
    <definedName name="Dense_site_capex" localSheetId="0">'[20]UMTS Capex'!$D$244:$O$244</definedName>
    <definedName name="Dense_site_capex" localSheetId="4">'[20]UMTS Capex'!$D$244:$O$244</definedName>
    <definedName name="Dense_site_capex">'[21]UMTS Capex'!$D$244:$O$244</definedName>
    <definedName name="Dense_sites_installed" localSheetId="2">'[107]UMTS Capex'!$D$228:$O$228</definedName>
    <definedName name="Dense_sites_installed" localSheetId="0">'[20]UMTS Capex'!$D$228:$O$228</definedName>
    <definedName name="Dense_sites_installed" localSheetId="4">'[20]UMTS Capex'!$D$228:$O$228</definedName>
    <definedName name="Dense_sites_installed">'[21]UMTS Capex'!$D$228:$O$228</definedName>
    <definedName name="dense_traffic" localSheetId="2">'[107]UMTS Capex'!$D$200:$O$200</definedName>
    <definedName name="dense_traffic" localSheetId="0">'[20]UMTS Capex'!$D$200:$O$200</definedName>
    <definedName name="dense_traffic" localSheetId="4">'[20]UMTS Capex'!$D$200:$O$200</definedName>
    <definedName name="dense_traffic">'[21]UMTS Capex'!$D$200:$O$200</definedName>
    <definedName name="depnaccrl" localSheetId="2">#REF!</definedName>
    <definedName name="depnaccrl" localSheetId="0">#REF!</definedName>
    <definedName name="depnaccrl" localSheetId="4">#REF!</definedName>
    <definedName name="depnaccrl">#REF!</definedName>
    <definedName name="depreciation" localSheetId="0">[33]MMR!$A$1096:$IV$1096</definedName>
    <definedName name="depreciation" localSheetId="4">[33]MMR!$A$1096:$IV$1096</definedName>
    <definedName name="depreciation">[34]MMR!$A$1096:$IV$1096</definedName>
    <definedName name="DEPT">#REF!</definedName>
    <definedName name="DEPT_BC">#REF!</definedName>
    <definedName name="DES" localSheetId="2">[115]Sheet1!$B$9:$B$11</definedName>
    <definedName name="DES" localSheetId="0">[66]Sheet1!$B$9:$B$11</definedName>
    <definedName name="DES" localSheetId="4">[66]Sheet1!$B$9:$B$11</definedName>
    <definedName name="DES">[67]Sheet1!$B$9:$B$11</definedName>
    <definedName name="Detail">#REF!</definedName>
    <definedName name="DEV">#REF!</definedName>
    <definedName name="develop">#REF!</definedName>
    <definedName name="DI">#REF!</definedName>
    <definedName name="DiffusionInput">[37]Inputs!$M$239</definedName>
    <definedName name="DiffusionInput1">[37]Inputs!$O$253</definedName>
    <definedName name="DiffusionMethod">[37]Control!$B$27</definedName>
    <definedName name="DIR">[53]InpKPI!$A$89:$P$151</definedName>
    <definedName name="direct_proportion" localSheetId="2">[107]OpEx!$D$190:$O$190</definedName>
    <definedName name="direct_proportion" localSheetId="0">[20]OpEx!$D$190:$O$190</definedName>
    <definedName name="direct_proportion" localSheetId="4">[20]OpEx!$D$190:$O$190</definedName>
    <definedName name="direct_proportion">[21]OpEx!$D$190:$O$190</definedName>
    <definedName name="disc_years">#REF!</definedName>
    <definedName name="discussion">#REF!</definedName>
    <definedName name="DisposalTotals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[42]Scenarios!$C$187:$C$267</definedName>
    <definedName name="dMonteCarloVariables">[42]Scenarios!$B$175:$B$178</definedName>
    <definedName name="Dol_Anal_PL" localSheetId="2">[103]Plan1!#REF!</definedName>
    <definedName name="Dol_Anal_PL">[9]Plan1!#REF!</definedName>
    <definedName name="Dol_Anal_plen" localSheetId="2">[103]Plan1!#REF!</definedName>
    <definedName name="Dol_Anal_plen">[9]Plan1!#REF!</definedName>
    <definedName name="Dolars98">#REF!</definedName>
    <definedName name="Dolars99" localSheetId="2">[103]Plan1!#REF!</definedName>
    <definedName name="Dolars99">[9]Plan1!#REF!</definedName>
    <definedName name="draft_toggle">#REF!</definedName>
    <definedName name="dScenariosDefined">[42]Scenarios!$B$7:$F$33</definedName>
    <definedName name="dScenarioValuations">[42]Scenarios!$F$119:$G$145</definedName>
    <definedName name="DSUM">#REF!</definedName>
    <definedName name="dTrafficData">[42]Scenarios!$C$153:$N$154</definedName>
    <definedName name="dValuation">[42]Scenarios!$C$114</definedName>
    <definedName name="dVariableSetting">[42]Scenarios!$E$187:$H$267</definedName>
    <definedName name="dwldlist" localSheetId="0">#REF!</definedName>
    <definedName name="dwldlist" localSheetId="4">#REF!</definedName>
    <definedName name="dwldlist">#REF!</definedName>
    <definedName name="e">#REF!</definedName>
    <definedName name="EBITDA" localSheetId="2">'[107]Funds and Valuation'!$E$26:$P$26</definedName>
    <definedName name="EBITDA" localSheetId="0">'[20]Funds and Valuation'!$E$26:$P$26</definedName>
    <definedName name="EBITDA" localSheetId="4">'[20]Funds and Valuation'!$E$26:$P$26</definedName>
    <definedName name="EBITDA">'[21]Funds and Valuation'!$E$26:$P$26</definedName>
    <definedName name="ebitda_mult" localSheetId="2">'[107]Funds and Valuation'!$C$99</definedName>
    <definedName name="ebitda_mult" localSheetId="0">'[20]Funds and Valuation'!$C$99</definedName>
    <definedName name="ebitda_mult" localSheetId="4">'[20]Funds and Valuation'!$C$99</definedName>
    <definedName name="ebitda_mult">'[21]Funds and Valuation'!$C$99</definedName>
    <definedName name="ebitda_tv" localSheetId="2">'[107]Funds and Valuation'!$E$97:$P$97</definedName>
    <definedName name="ebitda_tv" localSheetId="0">'[20]Funds and Valuation'!$E$97:$P$97</definedName>
    <definedName name="ebitda_tv" localSheetId="4">'[20]Funds and Valuation'!$E$97:$P$97</definedName>
    <definedName name="ebitda_tv">'[21]Funds and Valuation'!$E$97:$P$97</definedName>
    <definedName name="ebitda_tv_a" localSheetId="2">'[107]Funds and Valuation'!$E$97:$P$97</definedName>
    <definedName name="ebitda_tv_a" localSheetId="0">'[20]Funds and Valuation'!$E$97:$P$97</definedName>
    <definedName name="ebitda_tv_a" localSheetId="4">'[20]Funds and Valuation'!$E$97:$P$97</definedName>
    <definedName name="ebitda_tv_a">'[21]Funds and Valuation'!$E$97:$P$97</definedName>
    <definedName name="ebitda_tv_b" localSheetId="2">'[107]Funds and Valuation'!$E$98:$P$98</definedName>
    <definedName name="ebitda_tv_b" localSheetId="0">'[20]Funds and Valuation'!$E$98:$P$98</definedName>
    <definedName name="ebitda_tv_b" localSheetId="4">'[20]Funds and Valuation'!$E$98:$P$98</definedName>
    <definedName name="ebitda_tv_b">'[21]Funds and Valuation'!$E$98:$P$98</definedName>
    <definedName name="ebitda_tv_c" localSheetId="2">'[107]Funds and Valuation'!$E$99:$P$99</definedName>
    <definedName name="ebitda_tv_c" localSheetId="0">'[20]Funds and Valuation'!$E$99:$P$99</definedName>
    <definedName name="ebitda_tv_c" localSheetId="4">'[20]Funds and Valuation'!$E$99:$P$99</definedName>
    <definedName name="ebitda_tv_c">'[21]Funds and Valuation'!$E$99:$P$99</definedName>
    <definedName name="ebitda_tv_d" localSheetId="2">'[107]Funds and Valuation'!$E$100:$P$100</definedName>
    <definedName name="ebitda_tv_d" localSheetId="0">'[20]Funds and Valuation'!$E$100:$P$100</definedName>
    <definedName name="ebitda_tv_d" localSheetId="4">'[20]Funds and Valuation'!$E$100:$P$100</definedName>
    <definedName name="ebitda_tv_d">'[21]Funds and Valuation'!$E$100:$P$100</definedName>
    <definedName name="EBT" localSheetId="2">'[107]Funds and Valuation'!$E$32:$P$32</definedName>
    <definedName name="EBT" localSheetId="0">'[20]Funds and Valuation'!$E$32:$P$32</definedName>
    <definedName name="EBT" localSheetId="4">'[20]Funds and Valuation'!$E$32:$P$32</definedName>
    <definedName name="EBT">'[21]Funds and Valuation'!$E$32:$P$32</definedName>
    <definedName name="EconInput">[37]Inputs!$M$129</definedName>
    <definedName name="EconInput1">[37]Inputs!$Q$133</definedName>
    <definedName name="email" localSheetId="2">#REF!</definedName>
    <definedName name="email" localSheetId="0">#REF!</definedName>
    <definedName name="email" localSheetId="4">#REF!</definedName>
    <definedName name="email">#REF!</definedName>
    <definedName name="emp_cost" localSheetId="0">[33]MMR!$A$1366:$IV$1366</definedName>
    <definedName name="emp_cost" localSheetId="4">[33]MMR!$A$1366:$IV$1366</definedName>
    <definedName name="emp_cost">[34]MMR!$A$1366:$IV$1366</definedName>
    <definedName name="employee_cost" localSheetId="0">'[68]2001'!$A$652:$IV$652,'[68]2001'!$A$687:$IV$687,'[68]2001'!$A$721:$IV$721,'[68]2001'!$A$757:$IV$757,'[68]2001'!$A$792:$IV$792,'[68]2001'!$A$826:$IV$826,'[68]2001'!$A$855:$IV$855,'[68]2001'!$A$883:$IV$883,'[68]2001'!$A$911:$IV$911,'[68]2001'!$A$948:$IV$948,'[68]2001'!$A$984:$IV$984,'[68]2001'!$A$1012:$IV$1012,'[68]2001'!$A$1040:$IV$1040,'[68]2001'!$A$1070:$IV$1070</definedName>
    <definedName name="employee_cost" localSheetId="4">'[68]2001'!$A$652:$IV$652,'[68]2001'!$A$687:$IV$687,'[68]2001'!$A$721:$IV$721,'[68]2001'!$A$757:$IV$757,'[68]2001'!$A$792:$IV$792,'[68]2001'!$A$826:$IV$826,'[68]2001'!$A$855:$IV$855,'[68]2001'!$A$883:$IV$883,'[68]2001'!$A$911:$IV$911,'[68]2001'!$A$948:$IV$948,'[68]2001'!$A$984:$IV$984,'[68]2001'!$A$1012:$IV$1012,'[68]2001'!$A$1040:$IV$1040,'[68]2001'!$A$1070:$IV$1070</definedName>
    <definedName name="employee_cost">'[69]2001'!$A$652:$IV$652,'[69]2001'!$A$687:$IV$687,'[69]2001'!$A$721:$IV$721,'[69]2001'!$A$757:$IV$757,'[69]2001'!$A$792:$IV$792,'[69]2001'!$A$826:$IV$826,'[69]2001'!$A$855:$IV$855,'[69]2001'!$A$883:$IV$883,'[69]2001'!$A$911:$IV$911,'[69]2001'!$A$948:$IV$948,'[69]2001'!$A$984:$IV$984,'[69]2001'!$A$1012:$IV$1012,'[69]2001'!$A$1040:$IV$1040,'[69]2001'!$A$1070:$IV$1070</definedName>
    <definedName name="End_Bal">#REF!</definedName>
    <definedName name="enterprise">'[36]Reference Data'!$C$116:$C$125</definedName>
    <definedName name="ENTRYDATE">#N/A</definedName>
    <definedName name="eoy_e1_ic_links" localSheetId="2">'[107]UMTS Capex'!$D$408:$O$408</definedName>
    <definedName name="eoy_e1_ic_links" localSheetId="0">'[20]UMTS Capex'!$D$408:$O$408</definedName>
    <definedName name="eoy_e1_ic_links" localSheetId="4">'[20]UMTS Capex'!$D$408:$O$408</definedName>
    <definedName name="eoy_e1_ic_links">'[21]UMTS Capex'!$D$408:$O$408</definedName>
    <definedName name="Eoy_subs_seg1" localSheetId="2">[107]Revenues!$D$11:$O$11</definedName>
    <definedName name="Eoy_subs_seg1" localSheetId="0">[20]Revenues!$D$11:$O$11</definedName>
    <definedName name="Eoy_subs_seg1" localSheetId="4">[20]Revenues!$D$11:$O$11</definedName>
    <definedName name="Eoy_subs_seg1">[21]Revenues!$D$11:$O$11</definedName>
    <definedName name="Eoy_subs_seg10" localSheetId="2">[107]Revenues!$D$22:$O$22</definedName>
    <definedName name="Eoy_subs_seg10" localSheetId="0">[20]Revenues!$D$22:$O$22</definedName>
    <definedName name="Eoy_subs_seg10" localSheetId="4">[20]Revenues!$D$22:$O$22</definedName>
    <definedName name="Eoy_subs_seg10">[21]Revenues!$D$22:$O$22</definedName>
    <definedName name="Eoy_subs_seg2" localSheetId="2">[107]Revenues!$D$12:$O$12</definedName>
    <definedName name="Eoy_subs_seg2" localSheetId="0">[20]Revenues!$D$12:$O$12</definedName>
    <definedName name="Eoy_subs_seg2" localSheetId="4">[20]Revenues!$D$12:$O$12</definedName>
    <definedName name="Eoy_subs_seg2">[21]Revenues!$D$12:$O$12</definedName>
    <definedName name="Eoy_subs_seg3" localSheetId="2">[107]Revenues!$D$13:$O$13</definedName>
    <definedName name="Eoy_subs_seg3" localSheetId="0">[20]Revenues!$D$13:$O$13</definedName>
    <definedName name="Eoy_subs_seg3" localSheetId="4">[20]Revenues!$D$13:$O$13</definedName>
    <definedName name="Eoy_subs_seg3">[21]Revenues!$D$13:$O$13</definedName>
    <definedName name="Eoy_subs_seg4" localSheetId="2">[107]Revenues!$D$14:$O$14</definedName>
    <definedName name="Eoy_subs_seg4" localSheetId="0">[20]Revenues!$D$14:$O$14</definedName>
    <definedName name="Eoy_subs_seg4" localSheetId="4">[20]Revenues!$D$14:$O$14</definedName>
    <definedName name="Eoy_subs_seg4">[21]Revenues!$D$14:$O$14</definedName>
    <definedName name="Eoy_subs_seg5" localSheetId="2">[107]Revenues!$D$17:$O$17</definedName>
    <definedName name="Eoy_subs_seg5" localSheetId="0">[20]Revenues!$D$17:$O$17</definedName>
    <definedName name="Eoy_subs_seg5" localSheetId="4">[20]Revenues!$D$17:$O$17</definedName>
    <definedName name="Eoy_subs_seg5">[21]Revenues!$D$17:$O$17</definedName>
    <definedName name="Eoy_subs_seg6" localSheetId="2">[107]Revenues!$D$18:$O$18</definedName>
    <definedName name="Eoy_subs_seg6" localSheetId="0">[20]Revenues!$D$18:$O$18</definedName>
    <definedName name="Eoy_subs_seg6" localSheetId="4">[20]Revenues!$D$18:$O$18</definedName>
    <definedName name="Eoy_subs_seg6">[21]Revenues!$D$18:$O$18</definedName>
    <definedName name="Eoy_subs_seg7" localSheetId="2">[107]Revenues!$D$19:$O$19</definedName>
    <definedName name="Eoy_subs_seg7" localSheetId="0">[20]Revenues!$D$19:$O$19</definedName>
    <definedName name="Eoy_subs_seg7" localSheetId="4">[20]Revenues!$D$19:$O$19</definedName>
    <definedName name="Eoy_subs_seg7">[21]Revenues!$D$19:$O$19</definedName>
    <definedName name="Eoy_subs_seg8" localSheetId="2">[107]Revenues!$D$20:$O$20</definedName>
    <definedName name="Eoy_subs_seg8" localSheetId="0">[20]Revenues!$D$20:$O$20</definedName>
    <definedName name="Eoy_subs_seg8" localSheetId="4">[20]Revenues!$D$20:$O$20</definedName>
    <definedName name="Eoy_subs_seg8">[21]Revenues!$D$20:$O$20</definedName>
    <definedName name="Eoy_subs_seg9" localSheetId="2">[107]Revenues!$D$21:$O$21</definedName>
    <definedName name="Eoy_subs_seg9" localSheetId="0">[20]Revenues!$D$21:$O$21</definedName>
    <definedName name="Eoy_subs_seg9" localSheetId="4">[20]Revenues!$D$21:$O$21</definedName>
    <definedName name="Eoy_subs_seg9">[21]Revenues!$D$21:$O$21</definedName>
    <definedName name="EoYSubs">[37]Shares!$A$283:$R$316</definedName>
    <definedName name="EoYSubs0">[37]Shares!$A$283</definedName>
    <definedName name="EoYSubs1">[37]Shares!$C$286</definedName>
    <definedName name="equipment_space_cost" localSheetId="2">[107]OpEx!$D$115:$O$115</definedName>
    <definedName name="equipment_space_cost" localSheetId="0">[20]OpEx!$D$115:$O$115</definedName>
    <definedName name="equipment_space_cost" localSheetId="4">[20]OpEx!$D$115:$O$115</definedName>
    <definedName name="equipment_space_cost">[21]OpEx!$D$115:$O$115</definedName>
    <definedName name="error">#REF!</definedName>
    <definedName name="ErrorB">[37]Diffusion!$B$98</definedName>
    <definedName name="ErrorR">[37]Diffusion!$B$119</definedName>
    <definedName name="ErrorRowsPrevious">#REF!</definedName>
    <definedName name="Errors_CY">#REF!</definedName>
    <definedName name="Errors_PY">#REF!</definedName>
    <definedName name="ErrorsRowsCurrent">#REF!</definedName>
    <definedName name="ErrorT">[37]Diffusion!$B$77</definedName>
    <definedName name="ExcBGT" localSheetId="2">#REF!</definedName>
    <definedName name="ExcBGT">#REF!</definedName>
    <definedName name="ExcDT">#REF!</definedName>
    <definedName name="Excel_BuiltIn_Print_Area">#REF!</definedName>
    <definedName name="exchange" localSheetId="0">[33]MMR!$A$1125:$IV$1125</definedName>
    <definedName name="exchange" localSheetId="4">[33]MMR!$A$1125:$IV$1125</definedName>
    <definedName name="exchange">[34]MMR!$A$1125:$IV$1125</definedName>
    <definedName name="exchange_built_flag" localSheetId="2">'[107]Current Inputs'!$C$62</definedName>
    <definedName name="exchange_built_flag" localSheetId="0">'[20]Current Inputs'!$C$62</definedName>
    <definedName name="exchange_built_flag" localSheetId="4">'[20]Current Inputs'!$C$62</definedName>
    <definedName name="exchange_built_flag">'[21]Current Inputs'!$C$62</definedName>
    <definedName name="ExchRate">[37]Inputs!$Q$134</definedName>
    <definedName name="exit_d_rate" localSheetId="2">'[107]Funds and Valuation'!$C$102</definedName>
    <definedName name="exit_d_rate" localSheetId="0">'[20]Funds and Valuation'!$C$102</definedName>
    <definedName name="exit_d_rate" localSheetId="4">'[20]Funds and Valuation'!$C$102</definedName>
    <definedName name="exit_d_rate">'[21]Funds and Valuation'!$C$102</definedName>
    <definedName name="Exit_Year" localSheetId="2">'[107]Funds and Valuation'!$C$96</definedName>
    <definedName name="Exit_Year" localSheetId="0">'[20]Funds and Valuation'!$C$96</definedName>
    <definedName name="Exit_Year" localSheetId="4">'[20]Funds and Valuation'!$C$96</definedName>
    <definedName name="Exit_Year">'[21]Funds and Valuation'!$C$96</definedName>
    <definedName name="Expenditure_type">[46]Inputs!$Y$29:$Y$33</definedName>
    <definedName name="EXPS">#REF!</definedName>
    <definedName name="F">#REF!</definedName>
    <definedName name="F_DATE">#N/A</definedName>
    <definedName name="F1f3">#REF!</definedName>
    <definedName name="FAX">[70]Damaged!$A$1:$U$46</definedName>
    <definedName name="fcf_unlev10">#REF!</definedName>
    <definedName name="fcf_unlev5">#REF!</definedName>
    <definedName name="FCSummary">[37]Diffusion!$A$282</definedName>
    <definedName name="FCSummary1">[37]Diffusion!$C$286</definedName>
    <definedName name="fdsd">#REF!</definedName>
    <definedName name="feb">'[19]DATA 2003'!#REF!</definedName>
    <definedName name="FEES" localSheetId="2">[104]Opex!#REF!</definedName>
    <definedName name="FEES">[26]Opex!#REF!</definedName>
    <definedName name="FF" localSheetId="2">#REF!</definedName>
    <definedName name="FF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2">[107]OpEx!$D$38:$O$38</definedName>
    <definedName name="finance_staff" localSheetId="0">[20]OpEx!$D$38:$O$38</definedName>
    <definedName name="finance_staff" localSheetId="4">[20]OpEx!$D$38:$O$38</definedName>
    <definedName name="finance_staff">[21]OpEx!$D$38:$O$38</definedName>
    <definedName name="financing_required" localSheetId="2">'[107]Funds and Valuation'!$E$55:$P$55</definedName>
    <definedName name="financing_required" localSheetId="0">'[20]Funds and Valuation'!$E$55:$P$55</definedName>
    <definedName name="financing_required" localSheetId="4">'[20]Funds and Valuation'!$E$55:$P$55</definedName>
    <definedName name="financing_required">'[21]Funds and Valuation'!$E$55:$P$55</definedName>
    <definedName name="FINMOD5" localSheetId="2">[104]Financing!#REF!</definedName>
    <definedName name="FINMOD5">[26]Financing!#REF!</definedName>
    <definedName name="FINMOD6" localSheetId="2">[104]Financing!#REF!</definedName>
    <definedName name="FINMOD6">[26]Financing!#REF!</definedName>
    <definedName name="FINMOD7" localSheetId="2">[104]Financing!#REF!</definedName>
    <definedName name="FINMOD7">[26]Financing!#REF!</definedName>
    <definedName name="FINMOD8" localSheetId="2">[104]Financing!#REF!</definedName>
    <definedName name="FINMOD8">[26]Financing!#REF!</definedName>
    <definedName name="FINMOD9" localSheetId="2">[104]Financing!#REF!</definedName>
    <definedName name="FINMOD9">[26]Financing!#REF!</definedName>
    <definedName name="FINN">#REF!</definedName>
    <definedName name="FIRSTDATAROW1">#REF!</definedName>
    <definedName name="fiscal_date">#REF!</definedName>
    <definedName name="FlowCol">#REF!</definedName>
    <definedName name="FlowOffset">[50]Lists!$B$28</definedName>
    <definedName name="FmlAA">#REF!</definedName>
    <definedName name="FmlBA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>#REF!</definedName>
    <definedName name="FNDUSERID1">#REF!</definedName>
    <definedName name="forex" localSheetId="0">'[33]summary (USD)'!$B$2</definedName>
    <definedName name="forex" localSheetId="4">'[33]summary (USD)'!$B$2</definedName>
    <definedName name="forex">'[34]summary (USD)'!$B$2</definedName>
    <definedName name="france_landmass" localSheetId="2">'[107]Geographic Data'!$C$7</definedName>
    <definedName name="france_landmass" localSheetId="0">'[20]Geographic Data'!$C$7</definedName>
    <definedName name="france_landmass" localSheetId="4">'[20]Geographic Data'!$C$7</definedName>
    <definedName name="france_landmass">'[21]Geographic Data'!$C$7</definedName>
    <definedName name="france_population" localSheetId="2">'[107]Geographic Data'!$C$8</definedName>
    <definedName name="france_population" localSheetId="0">'[20]Geographic Data'!$C$8</definedName>
    <definedName name="france_population" localSheetId="4">'[20]Geographic Data'!$C$8</definedName>
    <definedName name="france_population">'[21]Geographic Data'!$C$8</definedName>
    <definedName name="FREIGHT">#REF!</definedName>
    <definedName name="FTC">#N/A</definedName>
    <definedName name="Full_Print">#REF!</definedName>
    <definedName name="FUNCTIONALCURRENCY1">#REF!</definedName>
    <definedName name="g">#REF!</definedName>
    <definedName name="Gain_loss_on_disposal">#REF!</definedName>
    <definedName name="GD">#REF!</definedName>
    <definedName name="general_managers" localSheetId="2">[107]OpEx!$D$43:$O$43</definedName>
    <definedName name="general_managers" localSheetId="0">[20]OpEx!$D$43:$O$43</definedName>
    <definedName name="general_managers" localSheetId="4">[20]OpEx!$D$43:$O$43</definedName>
    <definedName name="general_managers">[21]OpEx!$D$43:$O$43</definedName>
    <definedName name="gf">'[71]1-OBJ98 '!$A$1:$IV$3</definedName>
    <definedName name="ggsn_cap" localSheetId="2">'[107]UMTS Capex'!$D$17</definedName>
    <definedName name="ggsn_cap" localSheetId="0">'[20]UMTS Capex'!$D$17</definedName>
    <definedName name="ggsn_cap" localSheetId="4">'[20]UMTS Capex'!$D$17</definedName>
    <definedName name="ggsn_cap">'[21]UMTS Capex'!$D$17</definedName>
    <definedName name="GRADE">#N/A</definedName>
    <definedName name="Graph1">[37]Graphs!$A$106:$J$128</definedName>
    <definedName name="Graph1_0">[37]Graphs!$A$106</definedName>
    <definedName name="Graph1_1">[37]Graphs!$B$108</definedName>
    <definedName name="Graph10">[37]Graphs!$A$313:$J$335</definedName>
    <definedName name="Graph10_0">[37]Graphs!$A$313</definedName>
    <definedName name="Graph10_1">[37]Graphs!$B$314</definedName>
    <definedName name="Graph11">[37]Graphs!$A$336:$J$358</definedName>
    <definedName name="Graph11_0">[37]Graphs!$A$336</definedName>
    <definedName name="Graph11_1">[37]Graphs!$B$337</definedName>
    <definedName name="Graph12">[37]Graphs!$A$359:$J$381</definedName>
    <definedName name="Graph12_0">[37]Graphs!$A$359</definedName>
    <definedName name="Graph12_1">[37]Graphs!$B$360</definedName>
    <definedName name="Graph13">[37]Graphs!$A$382:$J$404</definedName>
    <definedName name="Graph13_0">[37]Graphs!$A$382</definedName>
    <definedName name="Graph13_1">[37]Graphs!$B$383</definedName>
    <definedName name="Graph14">[37]Graphs!$A$405:$J$427</definedName>
    <definedName name="Graph14_0">[37]Graphs!$A$405</definedName>
    <definedName name="Graph14_1">[37]Graphs!$B$406</definedName>
    <definedName name="Graph15">[37]Graphs!$A$428:$J$450</definedName>
    <definedName name="Graph15_0">[37]Graphs!$A$428</definedName>
    <definedName name="Graph15_1">[37]Graphs!$B$429</definedName>
    <definedName name="Graph2">[37]Graphs!$A$129:$J$151</definedName>
    <definedName name="Graph2_0">[37]Graphs!$A$129</definedName>
    <definedName name="Graph2_1">[37]Graphs!$B$131</definedName>
    <definedName name="Graph3">[37]Graphs!$A$152:$J$174</definedName>
    <definedName name="Graph3_0">[37]Graphs!$A$152</definedName>
    <definedName name="Graph3_1">[37]Graphs!$B$153</definedName>
    <definedName name="Graph4">[37]Graphs!$A$175:$J$197</definedName>
    <definedName name="Graph4_0">[37]Graphs!$A$175</definedName>
    <definedName name="Graph4_1">[37]Graphs!$B$176</definedName>
    <definedName name="Graph5">[37]Graphs!$A$198:$J$220</definedName>
    <definedName name="Graph5_0">[37]Graphs!$A$198</definedName>
    <definedName name="Graph5_1">[37]Graphs!$B$199</definedName>
    <definedName name="Graph6">[37]Graphs!$A$221:$J$243</definedName>
    <definedName name="Graph6_0">[37]Graphs!$A$221</definedName>
    <definedName name="Graph6_1">[37]Graphs!$B$222</definedName>
    <definedName name="Graph7">[37]Graphs!$A$244:$J$266</definedName>
    <definedName name="Graph7_0">[37]Graphs!$A$244</definedName>
    <definedName name="Graph7_1">[37]Graphs!$B$245</definedName>
    <definedName name="Graph8">[37]Graphs!$A$267:$J$289</definedName>
    <definedName name="Graph8_0">[37]Graphs!$A$267</definedName>
    <definedName name="Graph8_1">[37]Graphs!$B$268</definedName>
    <definedName name="Graph9">[37]Graphs!$A$290:$J$312</definedName>
    <definedName name="Graph9_0">[37]Graphs!$A$290</definedName>
    <definedName name="Graph9_1">[37]Graphs!$B$291</definedName>
    <definedName name="GRD" localSheetId="2">'[116]Sheet1 (2)'!$A$1:$B$23</definedName>
    <definedName name="GRD" localSheetId="0">'[72]Sheet1 (2)'!$A$1:$B$23</definedName>
    <definedName name="GRD" localSheetId="4">'[72]Sheet1 (2)'!$A$1:$B$23</definedName>
    <definedName name="GRD">'[73]Sheet1 (2)'!$A$1:$B$23</definedName>
    <definedName name="gross_connections" localSheetId="2">[107]Revenues!$D$63:$O$63</definedName>
    <definedName name="gross_connections" localSheetId="0">[20]Revenues!$D$63:$O$63</definedName>
    <definedName name="gross_connections" localSheetId="4">[20]Revenues!$D$63:$O$63</definedName>
    <definedName name="gross_connections">[21]Revenues!$D$63:$O$63</definedName>
    <definedName name="gross_connections_bus" localSheetId="2">[107]Revenues!$D$61:$O$61</definedName>
    <definedName name="gross_connections_bus" localSheetId="0">[20]Revenues!$D$61:$O$61</definedName>
    <definedName name="gross_connections_bus" localSheetId="4">[20]Revenues!$D$61:$O$61</definedName>
    <definedName name="gross_connections_bus">[21]Revenues!$D$61:$O$61</definedName>
    <definedName name="gross_connections_res" localSheetId="2">[107]Revenues!$D$62:$O$62</definedName>
    <definedName name="gross_connections_res" localSheetId="0">[20]Revenues!$D$62:$O$62</definedName>
    <definedName name="gross_connections_res" localSheetId="4">[20]Revenues!$D$62:$O$62</definedName>
    <definedName name="gross_connections_res">[21]Revenues!$D$62:$O$62</definedName>
    <definedName name="gross_margin" localSheetId="0">[33]MMR!$A$633:$IV$633</definedName>
    <definedName name="gross_margin" localSheetId="4">[33]MMR!$A$633:$IV$633</definedName>
    <definedName name="gross_margin">[34]MMR!$A$633:$IV$633</definedName>
    <definedName name="GROUP">#N/A</definedName>
    <definedName name="GWYUID1">#REF!</definedName>
    <definedName name="h">#REF!</definedName>
    <definedName name="headcount" localSheetId="0">[33]MMR!$A$1305:$IV$1305</definedName>
    <definedName name="headcount" localSheetId="4">[33]MMR!$A$1305:$IV$1305</definedName>
    <definedName name="headcount">[34]MMR!$A$1305:$IV$1305</definedName>
    <definedName name="Header_Row">ROW(#REF!)</definedName>
    <definedName name="HholdSize">[37]Inputs!$P$155</definedName>
    <definedName name="HIGH">#REF!</definedName>
    <definedName name="high_call_rev" localSheetId="2">[107]Revenues!$D$132:$O$132</definedName>
    <definedName name="high_call_rev" localSheetId="0">[20]Revenues!$D$132:$O$132</definedName>
    <definedName name="high_call_rev" localSheetId="4">[20]Revenues!$D$132:$O$132</definedName>
    <definedName name="high_call_rev">[21]Revenues!$D$132:$O$132</definedName>
    <definedName name="high_int_rev_month" localSheetId="2">[107]Revenues!$D$235:$O$235</definedName>
    <definedName name="high_int_rev_month" localSheetId="0">[20]Revenues!$D$235:$O$235</definedName>
    <definedName name="high_int_rev_month" localSheetId="4">[20]Revenues!$D$235:$O$235</definedName>
    <definedName name="high_int_rev_month">[21]Revenues!$D$235:$O$235</definedName>
    <definedName name="high_usage_outgoing" localSheetId="2">[107]Revenues!$D$89:$O$89</definedName>
    <definedName name="high_usage_outgoing" localSheetId="0">[20]Revenues!$D$89:$O$89</definedName>
    <definedName name="high_usage_outgoing" localSheetId="4">[20]Revenues!$D$89:$O$89</definedName>
    <definedName name="high_usage_outgoing">[21]Revenues!$D$89:$O$89</definedName>
    <definedName name="HIGH2">#REF!</definedName>
    <definedName name="HIGH4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[42]Scenarios!$C$162</definedName>
    <definedName name="HirePurchase">#REF!</definedName>
    <definedName name="HistInput">[37]Inputs2!$A$1</definedName>
    <definedName name="HistInput1">[37]Inputs2!$D$4</definedName>
    <definedName name="hj">#REF!</definedName>
    <definedName name="hlr_300_cap" localSheetId="2">'[107]UMTS Capex'!$D$15</definedName>
    <definedName name="hlr_300_cap" localSheetId="0">'[20]UMTS Capex'!$D$15</definedName>
    <definedName name="hlr_300_cap" localSheetId="4">'[20]UMTS Capex'!$D$15</definedName>
    <definedName name="hlr_300_cap">'[21]UMTS Capex'!$D$15</definedName>
    <definedName name="HLR_BOSS_品牌选择1">[74]_配置步骤!$G$130</definedName>
    <definedName name="HOME">#REF!</definedName>
    <definedName name="hs_inventory" localSheetId="2">[107]Revenues!$D$278:$O$278</definedName>
    <definedName name="hs_inventory" localSheetId="0">[20]Revenues!$D$278:$O$278</definedName>
    <definedName name="hs_inventory" localSheetId="4">[20]Revenues!$D$278:$O$278</definedName>
    <definedName name="hs_inventory">[21]Revenues!$D$278:$O$278</definedName>
    <definedName name="i">#REF!</definedName>
    <definedName name="I_acquisition_cost_Trend" localSheetId="2">'[107]Current Inputs'!$E$147:$P$147</definedName>
    <definedName name="I_acquisition_cost_Trend" localSheetId="0">'[20]Current Inputs'!$E$147:$P$147</definedName>
    <definedName name="I_acquisition_cost_Trend" localSheetId="4">'[20]Current Inputs'!$E$147:$P$147</definedName>
    <definedName name="I_acquisition_cost_Trend">'[21]Current Inputs'!$E$147:$P$147</definedName>
    <definedName name="i_annual_churn_bus" localSheetId="2">'[107]Current Inputs'!$E$15:$P$15</definedName>
    <definedName name="i_annual_churn_bus" localSheetId="0">'[20]Current Inputs'!$E$15:$P$15</definedName>
    <definedName name="i_annual_churn_bus" localSheetId="4">'[20]Current Inputs'!$E$15:$P$15</definedName>
    <definedName name="i_annual_churn_bus">'[21]Current Inputs'!$E$15:$P$15</definedName>
    <definedName name="i_annual_churn_res" localSheetId="2">'[107]Current Inputs'!$E$16:$P$16</definedName>
    <definedName name="i_annual_churn_res" localSheetId="0">'[20]Current Inputs'!$E$16:$P$16</definedName>
    <definedName name="i_annual_churn_res" localSheetId="4">'[20]Current Inputs'!$E$16:$P$16</definedName>
    <definedName name="i_annual_churn_res">'[21]Current Inputs'!$E$16:$P$16</definedName>
    <definedName name="I_bill_cost" localSheetId="2">'[107]Current Inputs'!$E$116:$P$116</definedName>
    <definedName name="I_bill_cost" localSheetId="0">'[20]Current Inputs'!$E$116:$P$116</definedName>
    <definedName name="I_bill_cost" localSheetId="4">'[20]Current Inputs'!$E$116:$P$116</definedName>
    <definedName name="I_bill_cost">'[21]Current Inputs'!$E$116:$P$116</definedName>
    <definedName name="i_billing_staff" localSheetId="2">'[107]Current Inputs'!$E$72:$P$73</definedName>
    <definedName name="i_billing_staff" localSheetId="0">'[20]Current Inputs'!$E$72:$P$73</definedName>
    <definedName name="i_billing_staff" localSheetId="4">'[20]Current Inputs'!$E$72:$P$73</definedName>
    <definedName name="i_billing_staff">'[21]Current Inputs'!$E$72:$P$73</definedName>
    <definedName name="i_cap_cost_trends" localSheetId="2">'[107]Current Inputs'!$E$29:$P$31</definedName>
    <definedName name="i_cap_cost_trends" localSheetId="0">'[20]Current Inputs'!$E$29:$P$31</definedName>
    <definedName name="i_cap_cost_trends" localSheetId="4">'[20]Current Inputs'!$E$29:$P$31</definedName>
    <definedName name="i_cap_cost_trends">'[21]Current Inputs'!$E$29:$P$31</definedName>
    <definedName name="I_channel_Split" localSheetId="2">'[107]Current Inputs'!$E$139:$P$141</definedName>
    <definedName name="I_channel_Split" localSheetId="0">'[20]Current Inputs'!$E$139:$P$141</definedName>
    <definedName name="I_channel_Split" localSheetId="4">'[20]Current Inputs'!$E$139:$P$141</definedName>
    <definedName name="I_channel_Split">'[21]Current Inputs'!$E$139:$P$141</definedName>
    <definedName name="I_corporate_marketing" localSheetId="2">'[107]Current Inputs'!$E$155:$P$156</definedName>
    <definedName name="I_corporate_marketing" localSheetId="0">'[20]Current Inputs'!$E$155:$P$156</definedName>
    <definedName name="I_corporate_marketing" localSheetId="4">'[20]Current Inputs'!$E$155:$P$156</definedName>
    <definedName name="I_corporate_marketing">'[21]Current Inputs'!$E$155:$P$156</definedName>
    <definedName name="i_cost_of_acquisition" localSheetId="2">'[107]Current Inputs'!$E$144:$E$146</definedName>
    <definedName name="i_cost_of_acquisition" localSheetId="0">'[20]Current Inputs'!$E$144:$E$146</definedName>
    <definedName name="i_cost_of_acquisition" localSheetId="4">'[20]Current Inputs'!$E$144:$E$146</definedName>
    <definedName name="i_cost_of_acquisition">'[21]Current Inputs'!$E$144:$E$146</definedName>
    <definedName name="i_current_scenario" localSheetId="2">'[107]Current Inputs'!$E$5</definedName>
    <definedName name="i_current_scenario" localSheetId="0">'[20]Current Inputs'!$E$5</definedName>
    <definedName name="i_current_scenario" localSheetId="4">'[20]Current Inputs'!$E$5</definedName>
    <definedName name="i_current_scenario">'[21]Current Inputs'!$E$5</definedName>
    <definedName name="I_customer_service_staff" localSheetId="2">'[107]Current Inputs'!$E$68:$P$69</definedName>
    <definedName name="I_customer_service_staff" localSheetId="0">'[20]Current Inputs'!$E$68:$P$69</definedName>
    <definedName name="I_customer_service_staff" localSheetId="4">'[20]Current Inputs'!$E$68:$P$69</definedName>
    <definedName name="I_customer_service_staff">'[21]Current Inputs'!$E$68:$P$69</definedName>
    <definedName name="I_data_busy_days" localSheetId="2">'[107]Current Inputs'!$E$42:$P$42</definedName>
    <definedName name="I_data_busy_days" localSheetId="0">'[20]Current Inputs'!$E$42:$P$42</definedName>
    <definedName name="I_data_busy_days" localSheetId="4">'[20]Current Inputs'!$E$42:$P$42</definedName>
    <definedName name="I_data_busy_days">'[21]Current Inputs'!$E$42:$P$42</definedName>
    <definedName name="I_data_busy_hour_proportion" localSheetId="2">'[107]Current Inputs'!$E$43:$P$43</definedName>
    <definedName name="I_data_busy_hour_proportion" localSheetId="0">'[20]Current Inputs'!$E$43:$P$43</definedName>
    <definedName name="I_data_busy_hour_proportion" localSheetId="4">'[20]Current Inputs'!$E$43:$P$43</definedName>
    <definedName name="I_data_busy_hour_proportion">'[21]Current Inputs'!$E$43:$P$43</definedName>
    <definedName name="i_dense_radius" localSheetId="2">'[107]Current Inputs'!$E$50:$P$50</definedName>
    <definedName name="i_dense_radius" localSheetId="0">'[20]Current Inputs'!$E$50:$P$50</definedName>
    <definedName name="i_dense_radius" localSheetId="4">'[20]Current Inputs'!$E$50:$P$50</definedName>
    <definedName name="i_dense_radius">'[21]Current Inputs'!$E$50:$P$50</definedName>
    <definedName name="I_e1_cost_Trend" localSheetId="2">'[107]Current Inputs'!$E$136:$P$136</definedName>
    <definedName name="I_e1_cost_Trend" localSheetId="0">'[20]Current Inputs'!$E$136:$P$136</definedName>
    <definedName name="I_e1_cost_Trend" localSheetId="4">'[20]Current Inputs'!$E$136:$P$136</definedName>
    <definedName name="I_e1_cost_Trend">'[21]Current Inputs'!$E$136:$P$136</definedName>
    <definedName name="I_handfset_cost_Trend" localSheetId="2">'[107]Current Inputs'!$E$152:$P$152</definedName>
    <definedName name="I_handfset_cost_Trend" localSheetId="0">'[20]Current Inputs'!$E$152:$P$152</definedName>
    <definedName name="I_handfset_cost_Trend" localSheetId="4">'[20]Current Inputs'!$E$152:$P$152</definedName>
    <definedName name="I_handfset_cost_Trend">'[21]Current Inputs'!$E$152:$P$152</definedName>
    <definedName name="I_handset_cost" localSheetId="2">'[107]Current Inputs'!$E$151</definedName>
    <definedName name="I_handset_cost" localSheetId="0">'[20]Current Inputs'!$E$151</definedName>
    <definedName name="I_handset_cost" localSheetId="4">'[20]Current Inputs'!$E$151</definedName>
    <definedName name="I_handset_cost">'[21]Current Inputs'!$E$151</definedName>
    <definedName name="I_handset_cost_Trend" localSheetId="2">'[107]Current Inputs'!$E$152:$P$152</definedName>
    <definedName name="I_handset_cost_Trend" localSheetId="0">'[20]Current Inputs'!$E$152:$P$152</definedName>
    <definedName name="I_handset_cost_Trend" localSheetId="4">'[20]Current Inputs'!$E$152:$P$152</definedName>
    <definedName name="I_handset_cost_Trend">'[21]Current Inputs'!$E$152:$P$152</definedName>
    <definedName name="I_handset_subsidy" localSheetId="2">'[107]Current Inputs'!$E$150:$P$150</definedName>
    <definedName name="I_handset_subsidy" localSheetId="0">'[20]Current Inputs'!$E$150:$P$150</definedName>
    <definedName name="I_handset_subsidy" localSheetId="4">'[20]Current Inputs'!$E$150:$P$150</definedName>
    <definedName name="I_handset_subsidy">'[21]Current Inputs'!$E$150:$P$150</definedName>
    <definedName name="I_ic_per_min" localSheetId="2">'[107]Current Inputs'!$E$131</definedName>
    <definedName name="I_ic_per_min" localSheetId="0">'[20]Current Inputs'!$E$131</definedName>
    <definedName name="I_ic_per_min" localSheetId="4">'[20]Current Inputs'!$E$131</definedName>
    <definedName name="I_ic_per_min">'[21]Current Inputs'!$E$131</definedName>
    <definedName name="I_ic_trend" localSheetId="2">'[107]Current Inputs'!$E$132:$P$132</definedName>
    <definedName name="I_ic_trend" localSheetId="0">'[20]Current Inputs'!$E$132:$P$132</definedName>
    <definedName name="I_ic_trend" localSheetId="4">'[20]Current Inputs'!$E$132:$P$132</definedName>
    <definedName name="I_ic_trend">'[21]Current Inputs'!$E$132:$P$132</definedName>
    <definedName name="I_incoming_ic_per_minute" localSheetId="2">'[107]Current Inputs'!$E$21</definedName>
    <definedName name="I_incoming_ic_per_minute" localSheetId="0">'[20]Current Inputs'!$E$21</definedName>
    <definedName name="I_incoming_ic_per_minute" localSheetId="4">'[20]Current Inputs'!$E$21</definedName>
    <definedName name="I_incoming_ic_per_minute">'[21]Current Inputs'!$E$21</definedName>
    <definedName name="I_incoming_ic_trend" localSheetId="2">'[107]Current Inputs'!$E$22:$P$22</definedName>
    <definedName name="I_incoming_ic_trend" localSheetId="0">'[20]Current Inputs'!$E$22:$P$22</definedName>
    <definedName name="I_incoming_ic_trend" localSheetId="4">'[20]Current Inputs'!$E$22:$P$22</definedName>
    <definedName name="I_incoming_ic_trend">'[21]Current Inputs'!$E$22:$P$22</definedName>
    <definedName name="I_initial_e1_cost" localSheetId="2">'[107]Current Inputs'!$E$135</definedName>
    <definedName name="I_initial_e1_cost" localSheetId="0">'[20]Current Inputs'!$E$135</definedName>
    <definedName name="I_initial_e1_cost" localSheetId="4">'[20]Current Inputs'!$E$135</definedName>
    <definedName name="I_initial_e1_cost">'[21]Current Inputs'!$E$135</definedName>
    <definedName name="I_license_fee" localSheetId="2">'[107]Current Inputs'!$E$159:$P$159</definedName>
    <definedName name="I_license_fee" localSheetId="0">'[20]Current Inputs'!$E$159:$P$159</definedName>
    <definedName name="I_license_fee" localSheetId="4">'[20]Current Inputs'!$E$159:$P$159</definedName>
    <definedName name="I_license_fee">'[21]Current Inputs'!$E$159:$P$159</definedName>
    <definedName name="I_macro_carriers" localSheetId="2">'[107]Current Inputs'!$E$46:$P$46</definedName>
    <definedName name="I_macro_carriers" localSheetId="0">'[20]Current Inputs'!$E$46:$P$46</definedName>
    <definedName name="I_macro_carriers" localSheetId="4">'[20]Current Inputs'!$E$46:$P$46</definedName>
    <definedName name="I_macro_carriers">'[21]Current Inputs'!$E$46:$P$46</definedName>
    <definedName name="I_management" localSheetId="2">'[107]Current Inputs'!$E$93:$P$95</definedName>
    <definedName name="I_management" localSheetId="0">'[20]Current Inputs'!$E$93:$P$95</definedName>
    <definedName name="I_management" localSheetId="4">'[20]Current Inputs'!$E$93:$P$95</definedName>
    <definedName name="I_management">'[21]Current Inputs'!$E$93:$P$95</definedName>
    <definedName name="I_micro_carriers" localSheetId="2">'[107]Current Inputs'!$E$47:$P$47</definedName>
    <definedName name="I_micro_carriers" localSheetId="0">'[20]Current Inputs'!$E$47:$P$47</definedName>
    <definedName name="I_micro_carriers" localSheetId="4">'[20]Current Inputs'!$E$47:$P$47</definedName>
    <definedName name="I_micro_carriers">'[21]Current Inputs'!$E$47:$P$47</definedName>
    <definedName name="I_network_plan_staff" localSheetId="2">'[107]Current Inputs'!$E$84:$P$84</definedName>
    <definedName name="I_network_plan_staff" localSheetId="0">'[20]Current Inputs'!$E$84:$P$84</definedName>
    <definedName name="I_network_plan_staff" localSheetId="4">'[20]Current Inputs'!$E$84:$P$84</definedName>
    <definedName name="I_network_plan_staff">'[21]Current Inputs'!$E$84:$P$84</definedName>
    <definedName name="I_network_staff" localSheetId="2">'[107]Current Inputs'!$E$76:$P$78</definedName>
    <definedName name="I_network_staff" localSheetId="0">'[20]Current Inputs'!$E$76:$P$78</definedName>
    <definedName name="I_network_staff" localSheetId="4">'[20]Current Inputs'!$E$76:$P$78</definedName>
    <definedName name="I_network_staff">'[21]Current Inputs'!$E$76:$P$78</definedName>
    <definedName name="i_other_staff" localSheetId="2">'[107]Current Inputs'!$E$88:$P$90</definedName>
    <definedName name="i_other_staff" localSheetId="0">'[20]Current Inputs'!$E$88:$P$90</definedName>
    <definedName name="i_other_staff" localSheetId="4">'[20]Current Inputs'!$E$88:$P$90</definedName>
    <definedName name="i_other_staff">'[21]Current Inputs'!$E$88:$P$90</definedName>
    <definedName name="I_provisioning_staff" localSheetId="2">'[107]Current Inputs'!$E$80:$P$80</definedName>
    <definedName name="I_provisioning_staff" localSheetId="0">'[20]Current Inputs'!$E$80:$P$80</definedName>
    <definedName name="I_provisioning_staff" localSheetId="4">'[20]Current Inputs'!$E$80:$P$80</definedName>
    <definedName name="I_provisioning_staff">'[21]Current Inputs'!$E$80:$P$80</definedName>
    <definedName name="I_public_bh_proportion" localSheetId="2">'[107]Current Inputs'!$E$39:$P$39</definedName>
    <definedName name="I_public_bh_proportion" localSheetId="0">'[20]Current Inputs'!$E$39:$P$39</definedName>
    <definedName name="I_public_bh_proportion" localSheetId="4">'[20]Current Inputs'!$E$39:$P$39</definedName>
    <definedName name="I_public_bh_proportion">'[21]Current Inputs'!$E$39:$P$39</definedName>
    <definedName name="I_public_busy_days_per_month" localSheetId="2">'[107]Current Inputs'!$E$38:$P$38</definedName>
    <definedName name="I_public_busy_days_per_month" localSheetId="0">'[20]Current Inputs'!$E$38:$P$38</definedName>
    <definedName name="I_public_busy_days_per_month" localSheetId="4">'[20]Current Inputs'!$E$38:$P$38</definedName>
    <definedName name="I_public_busy_days_per_month">'[21]Current Inputs'!$E$38:$P$38</definedName>
    <definedName name="i_real_local_salaries" localSheetId="2">'[107]Current Inputs'!$E$100:$E$108</definedName>
    <definedName name="i_real_local_salaries" localSheetId="0">'[20]Current Inputs'!$E$100:$E$108</definedName>
    <definedName name="i_real_local_salaries" localSheetId="4">'[20]Current Inputs'!$E$100:$E$108</definedName>
    <definedName name="i_real_local_salaries">'[21]Current Inputs'!$E$100:$E$108</definedName>
    <definedName name="I_rural_radius" localSheetId="2">'[107]Current Inputs'!$E$53:$P$53</definedName>
    <definedName name="I_rural_radius" localSheetId="0">'[20]Current Inputs'!$E$53:$P$53</definedName>
    <definedName name="I_rural_radius" localSheetId="4">'[20]Current Inputs'!$E$53:$P$53</definedName>
    <definedName name="I_rural_radius">'[21]Current Inputs'!$E$53:$P$53</definedName>
    <definedName name="I_salary_growth" localSheetId="2">'[107]Current Inputs'!$E$98:$P$98</definedName>
    <definedName name="I_salary_growth" localSheetId="0">'[20]Current Inputs'!$E$98:$P$98</definedName>
    <definedName name="I_salary_growth" localSheetId="4">'[20]Current Inputs'!$E$98:$P$98</definedName>
    <definedName name="I_salary_growth">'[21]Current Inputs'!$E$98:$P$98</definedName>
    <definedName name="i_scenario_name" localSheetId="2">'[107]Current Inputs'!$E$5</definedName>
    <definedName name="i_scenario_name" localSheetId="0">'[20]Current Inputs'!$E$5</definedName>
    <definedName name="i_scenario_name" localSheetId="4">'[20]Current Inputs'!$E$5</definedName>
    <definedName name="i_scenario_name">'[21]Current Inputs'!$E$5</definedName>
    <definedName name="i_site_rental_costs" localSheetId="2">'[107]Current Inputs'!$E$121:$E$125</definedName>
    <definedName name="i_site_rental_costs" localSheetId="0">'[20]Current Inputs'!$E$121:$E$125</definedName>
    <definedName name="i_site_rental_costs" localSheetId="4">'[20]Current Inputs'!$E$121:$E$125</definedName>
    <definedName name="i_site_rental_costs">'[21]Current Inputs'!$E$121:$E$125</definedName>
    <definedName name="I_site_rental_increase" localSheetId="2">'[107]Current Inputs'!$E$127:$P$127</definedName>
    <definedName name="I_site_rental_increase" localSheetId="0">'[20]Current Inputs'!$E$127:$P$127</definedName>
    <definedName name="I_site_rental_increase" localSheetId="4">'[20]Current Inputs'!$E$127:$P$127</definedName>
    <definedName name="I_site_rental_increase">'[21]Current Inputs'!$E$127:$P$127</definedName>
    <definedName name="I_site_staff" localSheetId="2">'[107]Current Inputs'!$E$81:$P$82</definedName>
    <definedName name="I_site_staff" localSheetId="0">'[20]Current Inputs'!$E$81:$P$82</definedName>
    <definedName name="I_site_staff" localSheetId="4">'[20]Current Inputs'!$E$81:$P$82</definedName>
    <definedName name="I_site_staff">'[21]Current Inputs'!$E$81:$P$82</definedName>
    <definedName name="I_staff_expenses" localSheetId="2">'[107]Current Inputs'!$E$111:$P$112</definedName>
    <definedName name="I_staff_expenses" localSheetId="0">'[20]Current Inputs'!$E$111:$P$112</definedName>
    <definedName name="I_staff_expenses" localSheetId="4">'[20]Current Inputs'!$E$111:$P$112</definedName>
    <definedName name="I_staff_expenses">'[21]Current Inputs'!$E$111:$P$112</definedName>
    <definedName name="I_suburban_radius" localSheetId="2">'[107]Current Inputs'!$E$52:$P$52</definedName>
    <definedName name="I_suburban_radius" localSheetId="0">'[20]Current Inputs'!$E$52:$P$52</definedName>
    <definedName name="I_suburban_radius" localSheetId="4">'[20]Current Inputs'!$E$52:$P$52</definedName>
    <definedName name="I_suburban_radius">'[21]Current Inputs'!$E$52:$P$52</definedName>
    <definedName name="I_traffic_ratios" localSheetId="2">'[107]Current Inputs'!$E$57:$P$60</definedName>
    <definedName name="I_traffic_ratios" localSheetId="0">'[20]Current Inputs'!$E$57:$P$60</definedName>
    <definedName name="I_traffic_ratios" localSheetId="4">'[20]Current Inputs'!$E$57:$P$60</definedName>
    <definedName name="I_traffic_ratios">'[21]Current Inputs'!$E$57:$P$60</definedName>
    <definedName name="I_urban_radius" localSheetId="2">'[107]Current Inputs'!$E$51:$P$51</definedName>
    <definedName name="I_urban_radius" localSheetId="0">'[20]Current Inputs'!$E$51:$P$51</definedName>
    <definedName name="I_urban_radius" localSheetId="4">'[20]Current Inputs'!$E$51:$P$51</definedName>
    <definedName name="I_urban_radius">'[21]Current Inputs'!$E$51:$P$51</definedName>
    <definedName name="IA">#REF!</definedName>
    <definedName name="IAClaim">#REF!</definedName>
    <definedName name="ic_charge" localSheetId="2">[107]OpEx!$D$168:$O$168</definedName>
    <definedName name="ic_charge" localSheetId="0">[20]OpEx!$D$168:$O$168</definedName>
    <definedName name="ic_charge" localSheetId="4">[20]OpEx!$D$168:$O$168</definedName>
    <definedName name="ic_charge">[21]OpEx!$D$168:$O$168</definedName>
    <definedName name="ic_rev_per_sub_block" localSheetId="2">[107]Revenues!$D$235:$O$236</definedName>
    <definedName name="ic_rev_per_sub_block" localSheetId="0">[20]Revenues!$D$235:$O$236</definedName>
    <definedName name="ic_rev_per_sub_block" localSheetId="4">[20]Revenues!$D$235:$O$236</definedName>
    <definedName name="ic_rev_per_sub_block">[21]Revenues!$D$235:$O$236</definedName>
    <definedName name="ic_sens_factor" localSheetId="2">[107]Sensitivity!$E$22:$P$22</definedName>
    <definedName name="ic_sens_factor" localSheetId="0">[20]Sensitivity!$E$22:$P$22</definedName>
    <definedName name="ic_sens_factor" localSheetId="4">[20]Sensitivity!$E$22:$P$22</definedName>
    <definedName name="ic_sens_factor">[21]Sensitivity!$E$22:$P$22</definedName>
    <definedName name="ICM" localSheetId="2">'[113]Mobile Digits 012000'!#REF!</definedName>
    <definedName name="ICM" localSheetId="0">'[75]Mobile Digits 012000'!#REF!</definedName>
    <definedName name="ICM" localSheetId="4">'[75]Mobile Digits 012000'!#REF!</definedName>
    <definedName name="ICM">'[40]Mobile Digits 012000'!#REF!</definedName>
    <definedName name="IDD">[76]Data!$B$8:$B$780</definedName>
    <definedName name="IMPACOFFSET">[50]Lists!$E$28</definedName>
    <definedName name="IMPBUOFFSET">[50]Lists!$E$27</definedName>
    <definedName name="IMPOBOFFSET">[50]Lists!$E$30</definedName>
    <definedName name="IMPORTDFF1">#REF!</definedName>
    <definedName name="in_out_ratio" localSheetId="2">'[107]Market Inputs'!$E$101:$P$101</definedName>
    <definedName name="in_out_ratio" localSheetId="0">'[20]Market Inputs'!$E$101:$P$101</definedName>
    <definedName name="in_out_ratio" localSheetId="4">'[20]Market Inputs'!$E$101:$P$101</definedName>
    <definedName name="in_out_ratio">'[21]Market Inputs'!$E$101:$P$101</definedName>
    <definedName name="Included">[42]Scenarios!$C$166</definedName>
    <definedName name="Income">#REF!</definedName>
    <definedName name="incoming_ic_per_minute" localSheetId="2">[107]Revenues!$D$229:$O$229</definedName>
    <definedName name="incoming_ic_per_minute" localSheetId="0">[20]Revenues!$D$229:$O$229</definedName>
    <definedName name="incoming_ic_per_minute" localSheetId="4">[20]Revenues!$D$229:$O$229</definedName>
    <definedName name="incoming_ic_per_minute">[21]Revenues!$D$229:$O$229</definedName>
    <definedName name="incoming_int_rev" localSheetId="2">[107]Revenues!$D$237:$O$237</definedName>
    <definedName name="incoming_int_rev" localSheetId="0">[20]Revenues!$D$237:$O$237</definedName>
    <definedName name="incoming_int_rev" localSheetId="4">[20]Revenues!$D$237:$O$237</definedName>
    <definedName name="incoming_int_rev">[21]Revenues!$D$237:$O$237</definedName>
    <definedName name="incremental_Dense_carriers" localSheetId="2">'[107]UMTS Capex'!$D$238:$O$238</definedName>
    <definedName name="incremental_Dense_carriers" localSheetId="0">'[20]UMTS Capex'!$D$238:$O$238</definedName>
    <definedName name="incremental_Dense_carriers" localSheetId="4">'[20]UMTS Capex'!$D$238:$O$238</definedName>
    <definedName name="incremental_Dense_carriers">'[21]UMTS Capex'!$D$238:$O$238</definedName>
    <definedName name="incremental_Dense_microcells" localSheetId="2">'[107]UMTS Capex'!$D$239:$O$239</definedName>
    <definedName name="incremental_Dense_microcells" localSheetId="0">'[20]UMTS Capex'!$D$239:$O$239</definedName>
    <definedName name="incremental_Dense_microcells" localSheetId="4">'[20]UMTS Capex'!$D$239:$O$239</definedName>
    <definedName name="incremental_Dense_microcells">'[21]UMTS Capex'!$D$239:$O$239</definedName>
    <definedName name="incremental_Dense_sites" localSheetId="2">'[107]UMTS Capex'!$D$237:$O$237</definedName>
    <definedName name="incremental_Dense_sites" localSheetId="0">'[20]UMTS Capex'!$D$237:$O$237</definedName>
    <definedName name="incremental_Dense_sites" localSheetId="4">'[20]UMTS Capex'!$D$237:$O$237</definedName>
    <definedName name="incremental_Dense_sites">'[21]UMTS Capex'!$D$237:$O$237</definedName>
    <definedName name="incremental_rnt" localSheetId="2">'[107]UMTS Capex'!$D$366:$O$366</definedName>
    <definedName name="incremental_rnt" localSheetId="0">'[20]UMTS Capex'!$D$366:$O$366</definedName>
    <definedName name="incremental_rnt" localSheetId="4">'[20]UMTS Capex'!$D$366:$O$366</definedName>
    <definedName name="incremental_rnt">'[21]UMTS Capex'!$D$366:$O$366</definedName>
    <definedName name="incremental_rural_carriers" localSheetId="2">'[107]UMTS Capex'!$D$346:$O$346</definedName>
    <definedName name="incremental_rural_carriers" localSheetId="0">'[20]UMTS Capex'!$D$346:$O$346</definedName>
    <definedName name="incremental_rural_carriers" localSheetId="4">'[20]UMTS Capex'!$D$346:$O$346</definedName>
    <definedName name="incremental_rural_carriers">'[21]UMTS Capex'!$D$346:$O$346</definedName>
    <definedName name="incremental_rural_microcells" localSheetId="2">'[107]UMTS Capex'!$D$347:$O$347</definedName>
    <definedName name="incremental_rural_microcells" localSheetId="0">'[20]UMTS Capex'!$D$347:$O$347</definedName>
    <definedName name="incremental_rural_microcells" localSheetId="4">'[20]UMTS Capex'!$D$347:$O$347</definedName>
    <definedName name="incremental_rural_microcells">'[21]UMTS Capex'!$D$347:$O$347</definedName>
    <definedName name="incremental_suburban_carriers" localSheetId="2">'[107]UMTS Capex'!$D$310:$O$310</definedName>
    <definedName name="incremental_suburban_carriers" localSheetId="0">'[20]UMTS Capex'!$D$310:$O$310</definedName>
    <definedName name="incremental_suburban_carriers" localSheetId="4">'[20]UMTS Capex'!$D$310:$O$310</definedName>
    <definedName name="incremental_suburban_carriers">'[21]UMTS Capex'!$D$310:$O$310</definedName>
    <definedName name="incremental_suburban_microcells" localSheetId="2">'[107]UMTS Capex'!$D$311:$O$311</definedName>
    <definedName name="incremental_suburban_microcells" localSheetId="0">'[20]UMTS Capex'!$D$311:$O$311</definedName>
    <definedName name="incremental_suburban_microcells" localSheetId="4">'[20]UMTS Capex'!$D$311:$O$311</definedName>
    <definedName name="incremental_suburban_microcells">'[21]UMTS Capex'!$D$311:$O$311</definedName>
    <definedName name="incremental_urban_carriers" localSheetId="2">'[107]UMTS Capex'!$D$274:$O$274</definedName>
    <definedName name="incremental_urban_carriers" localSheetId="0">'[20]UMTS Capex'!$D$274:$O$274</definedName>
    <definedName name="incremental_urban_carriers" localSheetId="4">'[20]UMTS Capex'!$D$274:$O$274</definedName>
    <definedName name="incremental_urban_carriers">'[21]UMTS Capex'!$D$274:$O$274</definedName>
    <definedName name="incremental_urban_microcells" localSheetId="2">'[107]UMTS Capex'!$D$275:$O$275</definedName>
    <definedName name="incremental_urban_microcells" localSheetId="0">'[20]UMTS Capex'!$D$275:$O$275</definedName>
    <definedName name="incremental_urban_microcells" localSheetId="4">'[20]UMTS Capex'!$D$275:$O$275</definedName>
    <definedName name="incremental_urban_microcells">'[21]UMTS Capex'!$D$275:$O$275</definedName>
    <definedName name="incstat_cur">#REF!</definedName>
    <definedName name="IND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2">'[107]Funds and Valuation'!$C$10</definedName>
    <definedName name="initial_local_usd_rate" localSheetId="0">'[20]Funds and Valuation'!$C$10</definedName>
    <definedName name="initial_local_usd_rate" localSheetId="4">'[20]Funds and Valuation'!$C$10</definedName>
    <definedName name="initial_local_usd_rate">'[21]Funds and Valuation'!$C$10</definedName>
    <definedName name="initialdate" localSheetId="2">[103]Plan1!$D$8</definedName>
    <definedName name="initialdate" localSheetId="0">[9]Plan1!$D$8</definedName>
    <definedName name="initialdate" localSheetId="4">[9]Plan1!$D$8</definedName>
    <definedName name="initialdate">[10]Plan1!$D$8</definedName>
    <definedName name="InsertCASum" localSheetId="2">#REF!</definedName>
    <definedName name="InsertCASum" localSheetId="0">#REF!</definedName>
    <definedName name="InsertCASum" localSheetId="4">#REF!</definedName>
    <definedName name="InsertCASum">#REF!</definedName>
    <definedName name="InsertIBASum">#REF!</definedName>
    <definedName name="int_payments" localSheetId="2">'[107]Funds and Valuation'!$E$31:$P$31</definedName>
    <definedName name="int_payments" localSheetId="0">'[20]Funds and Valuation'!$E$31:$P$31</definedName>
    <definedName name="int_payments" localSheetId="4">'[20]Funds and Valuation'!$E$31:$P$31</definedName>
    <definedName name="int_payments">'[21]Funds and Valuation'!$E$31:$P$31</definedName>
    <definedName name="Integration">'[36]Reference Data'!$C$127:$C$129</definedName>
    <definedName name="INTER1" localSheetId="2">[104]Revenue!#REF!</definedName>
    <definedName name="INTER1">[26]Revenue!#REF!</definedName>
    <definedName name="interconnect_debtor_days" localSheetId="2">[107]Revenues!$D$252:$O$252</definedName>
    <definedName name="interconnect_debtor_days" localSheetId="0">[20]Revenues!$D$252:$O$252</definedName>
    <definedName name="interconnect_debtor_days" localSheetId="4">[20]Revenues!$D$252:$O$252</definedName>
    <definedName name="interconnect_debtor_days">[21]Revenues!$D$252:$O$252</definedName>
    <definedName name="interest" localSheetId="0">[33]MMR!$A$1121:$IV$1121</definedName>
    <definedName name="interest" localSheetId="4">[33]MMR!$A$1121:$IV$1121</definedName>
    <definedName name="interest">[34]MMR!$A$1121:$IV$1121</definedName>
    <definedName name="Interest_Income" localSheetId="2">'[107]Funds and Valuation'!$E$92:$P$92</definedName>
    <definedName name="Interest_Income" localSheetId="0">'[20]Funds and Valuation'!$E$92:$P$92</definedName>
    <definedName name="Interest_Income" localSheetId="4">'[20]Funds and Valuation'!$E$92:$P$92</definedName>
    <definedName name="Interest_Income">'[21]Funds and Valuation'!$E$92:$P$92</definedName>
    <definedName name="interest_on_supplier_credit" localSheetId="2">'[107]Funds and Valuation'!$E$74:$P$74</definedName>
    <definedName name="interest_on_supplier_credit" localSheetId="0">'[20]Funds and Valuation'!$E$74:$P$74</definedName>
    <definedName name="interest_on_supplier_credit" localSheetId="4">'[20]Funds and Valuation'!$E$74:$P$74</definedName>
    <definedName name="interest_on_supplier_credit">'[21]Funds and Valuation'!$E$74:$P$74</definedName>
    <definedName name="interest_payment_on_debt" localSheetId="2">'[107]Funds and Valuation'!$E$81:$P$81</definedName>
    <definedName name="interest_payment_on_debt" localSheetId="0">'[20]Funds and Valuation'!$E$81:$P$81</definedName>
    <definedName name="interest_payment_on_debt" localSheetId="4">'[20]Funds and Valuation'!$E$81:$P$81</definedName>
    <definedName name="interest_payment_on_debt">'[21]Funds and Valuation'!$E$81:$P$81</definedName>
    <definedName name="Interest_Rate">#REF!</definedName>
    <definedName name="Investment" localSheetId="0">#REF!</definedName>
    <definedName name="Investment" localSheetId="4">#REF!</definedName>
    <definedName name="Investment">#REF!</definedName>
    <definedName name="Iraq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2">[104]Financing!#REF!</definedName>
    <definedName name="IRR">[26]Financing!#REF!</definedName>
    <definedName name="irr_ebitda_multiplier" localSheetId="2">'[107]Funds and Valuation'!$E$115</definedName>
    <definedName name="irr_ebitda_multiplier" localSheetId="0">'[20]Funds and Valuation'!$E$115</definedName>
    <definedName name="irr_ebitda_multiplier" localSheetId="4">'[20]Funds and Valuation'!$E$115</definedName>
    <definedName name="irr_ebitda_multiplier">'[21]Funds and Valuation'!$E$115</definedName>
    <definedName name="irr_firm_value" localSheetId="2">'[107]Funds and Valuation'!$E$116</definedName>
    <definedName name="irr_firm_value" localSheetId="0">'[20]Funds and Valuation'!$E$116</definedName>
    <definedName name="irr_firm_value" localSheetId="4">'[20]Funds and Valuation'!$E$116</definedName>
    <definedName name="irr_firm_value">'[21]Funds and Valuation'!$E$116</definedName>
    <definedName name="irr_free_cash" localSheetId="2">'[107]Funds and Valuation'!$E$114</definedName>
    <definedName name="irr_free_cash" localSheetId="0">'[20]Funds and Valuation'!$E$114</definedName>
    <definedName name="irr_free_cash" localSheetId="4">'[20]Funds and Valuation'!$E$114</definedName>
    <definedName name="irr_free_cash">'[21]Funds and Valuation'!$E$114</definedName>
    <definedName name="irr_with_perpetuity" localSheetId="2">'[107]Funds and Valuation'!$E$117</definedName>
    <definedName name="irr_with_perpetuity" localSheetId="0">'[20]Funds and Valuation'!$E$117</definedName>
    <definedName name="irr_with_perpetuity" localSheetId="4">'[20]Funds and Valuation'!$E$117</definedName>
    <definedName name="irr_with_perpetuity">'[21]Funds and Valuation'!$E$117</definedName>
    <definedName name="ISa">#REF!</definedName>
    <definedName name="j">'[71]1-OBJ98 '!$A$1:$IV$3</definedName>
    <definedName name="jan">'[19]DATA 2003'!#REF!</definedName>
    <definedName name="jed" hidden="1">[6]SALES!#REF!</definedName>
    <definedName name="jkj">#N/A</definedName>
    <definedName name="JOB">#N/A</definedName>
    <definedName name="JOINDATE">#N/A</definedName>
    <definedName name="Judgments_CY">#REF!</definedName>
    <definedName name="Judgments_PY">#REF!</definedName>
    <definedName name="jul">'[19]DATA 2003'!#REF!</definedName>
    <definedName name="july_actual" localSheetId="0">[33]MMR!$R$1:$R$65536</definedName>
    <definedName name="july_actual" localSheetId="4">[33]MMR!$R$1:$R$65536</definedName>
    <definedName name="july_actual">[34]MMR!$R$1:$R$65536</definedName>
    <definedName name="jun">'[19]DATA 2003'!#REF!</definedName>
    <definedName name="june_actual" localSheetId="0">[33]MMR!$Q$1:$Q$65536</definedName>
    <definedName name="june_actual" localSheetId="4">[33]MMR!$Q$1:$Q$65536</definedName>
    <definedName name="june_actual">[34]MMR!$Q$1:$Q$65536</definedName>
    <definedName name="K">'[76]1-OBJ98 '!$A$1:$IV$3</definedName>
    <definedName name="kbyte_usage_block" localSheetId="2">[107]Revenues!$D$179:$O$189</definedName>
    <definedName name="kbyte_usage_block" localSheetId="0">[20]Revenues!$D$179:$O$189</definedName>
    <definedName name="kbyte_usage_block" localSheetId="4">[20]Revenues!$D$179:$O$189</definedName>
    <definedName name="kbyte_usage_block">[21]Revenues!$D$179:$O$189</definedName>
    <definedName name="kd">'[77]WI Profit &amp; Loss in KWD'!$A$224</definedName>
    <definedName name="KERALA">#REF!</definedName>
    <definedName name="keyindarea">#REF!</definedName>
    <definedName name="kh">#REF!</definedName>
    <definedName name="kkk">#N/A</definedName>
    <definedName name="KSA">#REF!</definedName>
    <definedName name="Kuwait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[78]Links!$G$1:$G$65536</definedName>
    <definedName name="L_CY_Beg">[78]Links!$F$1:$F$65536</definedName>
    <definedName name="L_CY_End">[78]Links!$J$1:$J$65536</definedName>
    <definedName name="L_RJE_Tot">[78]Links!$I$1:$I$65536</definedName>
    <definedName name="LABELTEXTCOLUMN1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[78]Cover!$O$2</definedName>
    <definedName name="LBL" hidden="1">[79]SALES!#REF!</definedName>
    <definedName name="LeasedAssets">#REF!</definedName>
    <definedName name="LEAVEAVAIL">#N/A</definedName>
    <definedName name="Level0">'[36]Reference Data'!$A$64:$A$67</definedName>
    <definedName name="LIC">#REF!</definedName>
    <definedName name="licence_cost" localSheetId="2">[107]OpEx!$D$222:$O$222</definedName>
    <definedName name="licence_cost" localSheetId="0">[20]OpEx!$D$222:$O$222</definedName>
    <definedName name="licence_cost" localSheetId="4">[20]OpEx!$D$222:$O$222</definedName>
    <definedName name="licence_cost">[21]OpEx!$D$222:$O$222</definedName>
    <definedName name="licence_sens_factor" localSheetId="2">[107]Sensitivity!$E$25:$P$25</definedName>
    <definedName name="licence_sens_factor" localSheetId="0">[20]Sensitivity!$E$25:$P$25</definedName>
    <definedName name="licence_sens_factor" localSheetId="4">[20]Sensitivity!$E$25:$P$25</definedName>
    <definedName name="licence_sens_factor">[21]Sensitivity!$E$25:$P$25</definedName>
    <definedName name="LIZA">#N/A</definedName>
    <definedName name="lkjljlkj" localSheetId="0">[80]Incoming!$O$10:$Z$88</definedName>
    <definedName name="lkjljlkj" localSheetId="4">[80]Incoming!$O$10:$Z$88</definedName>
    <definedName name="lkjljlkj">[81]Incoming!$O$10:$Z$88</definedName>
    <definedName name="ll_sens_factor" localSheetId="2">[107]Sensitivity!$E$26:$P$26</definedName>
    <definedName name="ll_sens_factor" localSheetId="0">[20]Sensitivity!$E$26:$P$26</definedName>
    <definedName name="ll_sens_factor" localSheetId="4">[20]Sensitivity!$E$26:$P$26</definedName>
    <definedName name="ll_sens_factor">[21]Sensitivity!$E$26:$P$26</definedName>
    <definedName name="Loan_Amount">#REF!</definedName>
    <definedName name="Loan_Start">#REF!</definedName>
    <definedName name="Loan_Years">#REF!</definedName>
    <definedName name="local_currency_site_costs" localSheetId="2">[107]OpEx!$D$130:$O$133</definedName>
    <definedName name="local_currency_site_costs" localSheetId="0">[20]OpEx!$D$130:$O$133</definedName>
    <definedName name="local_currency_site_costs" localSheetId="4">[20]OpEx!$D$130:$O$133</definedName>
    <definedName name="local_currency_site_costs">[21]OpEx!$D$130:$O$133</definedName>
    <definedName name="local_flagfall_incoming" localSheetId="2">[107]Revenues!$D$231:$O$231</definedName>
    <definedName name="local_flagfall_incoming" localSheetId="0">[20]Revenues!$D$231:$O$231</definedName>
    <definedName name="local_flagfall_incoming" localSheetId="4">[20]Revenues!$D$231:$O$231</definedName>
    <definedName name="local_flagfall_incoming">[21]Revenues!$D$231:$O$231</definedName>
    <definedName name="local_inflation" localSheetId="2">'[107]Funds and Valuation'!$E$13:$P$13</definedName>
    <definedName name="local_inflation" localSheetId="0">'[20]Funds and Valuation'!$E$13:$P$13</definedName>
    <definedName name="local_inflation" localSheetId="4">'[20]Funds and Valuation'!$E$13:$P$13</definedName>
    <definedName name="local_inflation">'[21]Funds and Valuation'!$E$13:$P$13</definedName>
    <definedName name="LOCDIST" localSheetId="2">[104]Capex!#REF!</definedName>
    <definedName name="LOCDIST">[26]Capex!#REF!</definedName>
    <definedName name="low_call_rev" localSheetId="2">[107]Revenues!$D$139:$O$139</definedName>
    <definedName name="low_call_rev" localSheetId="0">[20]Revenues!$D$139:$O$139</definedName>
    <definedName name="low_call_rev" localSheetId="4">[20]Revenues!$D$139:$O$139</definedName>
    <definedName name="low_call_rev">[21]Revenues!$D$139:$O$139</definedName>
    <definedName name="low_mwave_cap" localSheetId="2">'[107]UMTS Capex'!$D$45</definedName>
    <definedName name="low_mwave_cap" localSheetId="0">'[20]UMTS Capex'!$D$45</definedName>
    <definedName name="low_mwave_cap" localSheetId="4">'[20]UMTS Capex'!$D$45</definedName>
    <definedName name="low_mwave_cap">'[21]UMTS Capex'!$D$45</definedName>
    <definedName name="low_usage_outgoing" localSheetId="2">[107]Revenues!$D$96:$O$96</definedName>
    <definedName name="low_usage_outgoing" localSheetId="0">[20]Revenues!$D$96:$O$96</definedName>
    <definedName name="low_usage_outgoing" localSheetId="4">[20]Revenues!$D$96:$O$96</definedName>
    <definedName name="low_usage_outgoing">[21]Revenues!$D$96:$O$96</definedName>
    <definedName name="LowValue">[42]Scenarios!$C$161</definedName>
    <definedName name="ls">#N/A</definedName>
    <definedName name="LSUM">#REF!</definedName>
    <definedName name="LT">#REF!</definedName>
    <definedName name="M" hidden="1">[15]SALES!#REF!</definedName>
    <definedName name="macro_carriers" localSheetId="2">'[107]UMTS Capex'!$D$175:$O$175</definedName>
    <definedName name="macro_carriers" localSheetId="0">'[20]UMTS Capex'!$D$175:$O$175</definedName>
    <definedName name="macro_carriers" localSheetId="4">'[20]UMTS Capex'!$D$175:$O$175</definedName>
    <definedName name="macro_carriers">'[21]UMTS Capex'!$D$175:$O$175</definedName>
    <definedName name="Macro113" localSheetId="1">' ARPU QAR '!Macro113</definedName>
    <definedName name="Macro113" localSheetId="5">' ARPU USD'!Macro113</definedName>
    <definedName name="Macro113" localSheetId="0">'Rev-QAR'!Macro113</definedName>
    <definedName name="Macro113" localSheetId="4">'Rev-USD'!Macro113</definedName>
    <definedName name="Macro113">#N/A</definedName>
    <definedName name="Main_Domain_Input">[46]Inputs!$R$29:$R$33</definedName>
    <definedName name="MainDomain_Input">[82]Inputs!#REF!</definedName>
    <definedName name="Maldives">#REF!</definedName>
    <definedName name="Maldives1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'[19]DATA 2003'!#REF!</definedName>
    <definedName name="march_actual" localSheetId="0">[33]MMR!$N$1:$N$65536</definedName>
    <definedName name="march_actual" localSheetId="4">[33]MMR!$N$1:$N$65536</definedName>
    <definedName name="march_actual">[34]MMR!$N$1:$N$65536</definedName>
    <definedName name="marketing">'[36]Reference Data'!$C$84:$C$90</definedName>
    <definedName name="marketing_staff" localSheetId="2">[107]OpEx!$D$37:$O$37</definedName>
    <definedName name="marketing_staff" localSheetId="0">[20]OpEx!$D$37:$O$37</definedName>
    <definedName name="marketing_staff" localSheetId="4">[20]OpEx!$D$37:$O$37</definedName>
    <definedName name="marketing_staff">[21]OpEx!$D$37:$O$37</definedName>
    <definedName name="MaTRIZ" localSheetId="2">[103]Plan1!$A$1:$G$412</definedName>
    <definedName name="MaTRIZ" localSheetId="0">[9]Plan1!$A$1:$G$412</definedName>
    <definedName name="MaTRIZ" localSheetId="4">[9]Plan1!$A$1:$G$412</definedName>
    <definedName name="MaTRIZ">[10]Plan1!$A$1:$G$412</definedName>
    <definedName name="may">'[19]DATA 2003'!#REF!</definedName>
    <definedName name="may_actual" localSheetId="0">[33]MMR!$P$1:$P$65536</definedName>
    <definedName name="may_actual" localSheetId="4">[33]MMR!$P$1:$P$65536</definedName>
    <definedName name="may_actual">[34]MMR!$P$1:$P$65536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'[36]Reference Data'!$C$201:$C$206</definedName>
    <definedName name="MGMT">#REF!</definedName>
    <definedName name="MGMT1" hidden="1">[15]SALES!#REF!</definedName>
    <definedName name="micro_carriers" localSheetId="2">'[107]UMTS Capex'!$D$176:$O$176</definedName>
    <definedName name="micro_carriers" localSheetId="0">'[20]UMTS Capex'!$D$176:$O$176</definedName>
    <definedName name="micro_carriers" localSheetId="4">'[20]UMTS Capex'!$D$176:$O$176</definedName>
    <definedName name="micro_carriers">'[21]UMTS Capex'!$D$176:$O$176</definedName>
    <definedName name="min_cre" localSheetId="0">[33]MMR!$A$1279:$IV$1279</definedName>
    <definedName name="min_cre" localSheetId="4">[33]MMR!$A$1279:$IV$1279</definedName>
    <definedName name="min_cre">[34]MMR!$A$1279:$IV$1279</definedName>
    <definedName name="min_Dense_sites" localSheetId="2">'[107]UMTS Capex'!$D$216:$O$216</definedName>
    <definedName name="min_Dense_sites" localSheetId="0">'[20]UMTS Capex'!$D$216:$O$216</definedName>
    <definedName name="min_Dense_sites" localSheetId="4">'[20]UMTS Capex'!$D$216:$O$216</definedName>
    <definedName name="min_Dense_sites">'[21]UMTS Capex'!$D$216:$O$216</definedName>
    <definedName name="min_pre" localSheetId="0">[33]MMR!$A$1280:$IV$1280</definedName>
    <definedName name="min_pre" localSheetId="4">[33]MMR!$A$1280:$IV$1280</definedName>
    <definedName name="min_pre">[34]MMR!$A$1280:$IV$1280</definedName>
    <definedName name="min_rural_sites" localSheetId="2">'[107]UMTS Capex'!$D$324:$O$324</definedName>
    <definedName name="min_rural_sites" localSheetId="0">'[20]UMTS Capex'!$D$324:$O$324</definedName>
    <definedName name="min_rural_sites" localSheetId="4">'[20]UMTS Capex'!$D$324:$O$324</definedName>
    <definedName name="min_rural_sites">'[21]UMTS Capex'!$D$324:$O$324</definedName>
    <definedName name="min_suburban_sites" localSheetId="2">'[107]UMTS Capex'!$D$288:$O$288</definedName>
    <definedName name="min_suburban_sites" localSheetId="0">'[20]UMTS Capex'!$D$288:$O$288</definedName>
    <definedName name="min_suburban_sites" localSheetId="4">'[20]UMTS Capex'!$D$288:$O$288</definedName>
    <definedName name="min_suburban_sites">'[21]UMTS Capex'!$D$288:$O$288</definedName>
    <definedName name="min_urban_sites" localSheetId="2">'[107]UMTS Capex'!$D$252:$O$252</definedName>
    <definedName name="min_urban_sites" localSheetId="0">'[20]UMTS Capex'!$D$252:$O$252</definedName>
    <definedName name="min_urban_sites" localSheetId="4">'[20]UMTS Capex'!$D$252:$O$252</definedName>
    <definedName name="min_urban_sites">'[21]UMTS Capex'!$D$252:$O$252</definedName>
    <definedName name="MINDEC" localSheetId="2">[104]Revenue!#REF!</definedName>
    <definedName name="MINDEC">[26]Revenue!#REF!</definedName>
    <definedName name="minutes_outgoing_block" localSheetId="2">[107]Revenues!$D$89:$O$99</definedName>
    <definedName name="minutes_outgoing_block" localSheetId="0">[20]Revenues!$D$89:$O$99</definedName>
    <definedName name="minutes_outgoing_block" localSheetId="4">[20]Revenues!$D$89:$O$99</definedName>
    <definedName name="minutes_outgoing_block">[21]Revenues!$D$89:$O$99</definedName>
    <definedName name="MINW" localSheetId="2">[104]Revenue!#REF!</definedName>
    <definedName name="MINW">[26]Revenue!#REF!</definedName>
    <definedName name="MISCDETAILS">#REF!</definedName>
    <definedName name="MISCSUM">#REF!</definedName>
    <definedName name="MktForecast">[37]Diffusion!$A$282:$R$348</definedName>
    <definedName name="MktShare">[37]Shares!$A$318:$R$345</definedName>
    <definedName name="MktShare0">[37]Shares!$A$318</definedName>
    <definedName name="MktShare1">[37]Shares!$D$320</definedName>
    <definedName name="MMM">[14]JAN!$AQ$5</definedName>
    <definedName name="month">#REF!</definedName>
    <definedName name="Month_in_number" localSheetId="2">[117]VAR!$C$4</definedName>
    <definedName name="Month_in_number" localSheetId="0">[83]VAR!$C$4</definedName>
    <definedName name="Month_in_number" localSheetId="4">[83]VAR!$C$4</definedName>
    <definedName name="Month_in_number">[84]VAR!$C$4</definedName>
    <definedName name="msc_150_cap" localSheetId="2">'[107]UMTS Capex'!$D$11</definedName>
    <definedName name="msc_150_cap" localSheetId="0">'[20]UMTS Capex'!$D$11</definedName>
    <definedName name="msc_150_cap" localSheetId="4">'[20]UMTS Capex'!$D$11</definedName>
    <definedName name="msc_150_cap">'[21]UMTS Capex'!$D$11</definedName>
    <definedName name="MTH">#N/A</definedName>
    <definedName name="MTLY" localSheetId="2">[104]Revenue!#REF!</definedName>
    <definedName name="MTLY">[26]Revenue!#REF!</definedName>
    <definedName name="MUFFIGRAPH" hidden="1">[14]JAN!$B$46:$B$50</definedName>
    <definedName name="mult_sen">#REF!</definedName>
    <definedName name="mwave_cap" localSheetId="2">'[107]UMTS Capex'!$D$44</definedName>
    <definedName name="mwave_cap" localSheetId="0">'[20]UMTS Capex'!$D$44</definedName>
    <definedName name="mwave_cap" localSheetId="4">'[20]UMTS Capex'!$D$44</definedName>
    <definedName name="mwave_cap">'[21]UMTS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'[85]Reference Data'!$B$8:$B$54</definedName>
    <definedName name="NCVR">#REF!</definedName>
    <definedName name="NDETAILS">#REF!</definedName>
    <definedName name="Net_book_value">[31]Trans!#REF!</definedName>
    <definedName name="Net_income" localSheetId="2">'[107]Funds and Valuation'!$E$36:$P$36</definedName>
    <definedName name="Net_income" localSheetId="0">'[20]Funds and Valuation'!$E$36:$P$36</definedName>
    <definedName name="Net_income" localSheetId="4">'[20]Funds and Valuation'!$E$36:$P$36</definedName>
    <definedName name="Net_income">'[21]Funds and Valuation'!$E$36:$P$36</definedName>
    <definedName name="net_income_mult" localSheetId="2">'[107]Funds and Valuation'!$C$101</definedName>
    <definedName name="net_income_mult" localSheetId="0">'[20]Funds and Valuation'!$C$101</definedName>
    <definedName name="net_income_mult" localSheetId="4">'[20]Funds and Valuation'!$C$101</definedName>
    <definedName name="net_income_mult">'[21]Funds and Valuation'!$C$101</definedName>
    <definedName name="net_maint" localSheetId="2">[107]OpEx!$D$120:$O$120</definedName>
    <definedName name="net_maint" localSheetId="0">[20]OpEx!$D$120:$O$120</definedName>
    <definedName name="net_maint" localSheetId="4">[20]OpEx!$D$120:$O$120</definedName>
    <definedName name="net_maint">[21]OpEx!$D$120:$O$120</definedName>
    <definedName name="net_new_cre" localSheetId="0">[33]MMR!$A$1318:$IV$1318</definedName>
    <definedName name="net_new_cre" localSheetId="4">[33]MMR!$A$1318:$IV$1318</definedName>
    <definedName name="net_new_cre">[34]MMR!$A$1318:$IV$1318</definedName>
    <definedName name="net_new_pre" localSheetId="0">[33]MMR!$A$1319:$IV$1319</definedName>
    <definedName name="net_new_pre" localSheetId="4">[33]MMR!$A$1319:$IV$1319</definedName>
    <definedName name="net_new_pre">[34]MMR!$A$1319:$IV$1319</definedName>
    <definedName name="NETALL" localSheetId="2">[104]Capex!#REF!</definedName>
    <definedName name="NETALL">[26]Capex!#REF!</definedName>
    <definedName name="NetCap">[37]Shares!$A$454:$R$475</definedName>
    <definedName name="NetCap0">[37]Shares!$A$454</definedName>
    <definedName name="NetCap1">[37]Shares!$D$457</definedName>
    <definedName name="network_plan_staff" localSheetId="2">[107]OpEx!$D$32:$O$32</definedName>
    <definedName name="network_plan_staff" localSheetId="0">[20]OpEx!$D$32:$O$32</definedName>
    <definedName name="network_plan_staff" localSheetId="4">[20]OpEx!$D$32:$O$32</definedName>
    <definedName name="network_plan_staff">[21]OpEx!$D$32:$O$32</definedName>
    <definedName name="Networks">[37]Assumptions!$B$110:$B$113</definedName>
    <definedName name="NetworkType">[46]NW_Capex_Opex_Inputs!$D$5:$D$6</definedName>
    <definedName name="new" localSheetId="2">[28]BS!#REF!</definedName>
    <definedName name="new" localSheetId="0">[28]BS!#REF!</definedName>
    <definedName name="new" localSheetId="4">[28]BS!#REF!</definedName>
    <definedName name="new">[28]BS!#REF!</definedName>
    <definedName name="new_debt" localSheetId="2">'[107]Funds and Valuation'!$E$79:$P$79</definedName>
    <definedName name="new_debt" localSheetId="0">'[20]Funds and Valuation'!$E$79:$P$79</definedName>
    <definedName name="new_debt" localSheetId="4">'[20]Funds and Valuation'!$E$79:$P$79</definedName>
    <definedName name="new_debt">'[21]Funds and Valuation'!$E$79:$P$79</definedName>
    <definedName name="new_equity_proportion" localSheetId="2">'[107]Funds and Valuation'!$E$59:$P$59</definedName>
    <definedName name="new_equity_proportion" localSheetId="0">'[20]Funds and Valuation'!$E$59:$P$59</definedName>
    <definedName name="new_equity_proportion" localSheetId="4">'[20]Funds and Valuation'!$E$59:$P$59</definedName>
    <definedName name="new_equity_proportion">'[21]Funds and Valuation'!$E$59:$P$59</definedName>
    <definedName name="new_subs_cre" localSheetId="0">[33]MMR!$A$1312:$IV$1312</definedName>
    <definedName name="new_subs_cre" localSheetId="4">[33]MMR!$A$1312:$IV$1312</definedName>
    <definedName name="new_subs_cre">[34]MMR!$A$1312:$IV$1312</definedName>
    <definedName name="new_subs_pre" localSheetId="0">[33]MMR!$A$1313:$IV$1313</definedName>
    <definedName name="new_subs_pre" localSheetId="4">[33]MMR!$A$1313:$IV$1313</definedName>
    <definedName name="new_subs_pre">[34]MMR!$A$1313:$IV$1313</definedName>
    <definedName name="new_supplier_credit" localSheetId="2">'[107]Funds and Valuation'!$E$72:$P$72</definedName>
    <definedName name="new_supplier_credit" localSheetId="0">'[20]Funds and Valuation'!$E$72:$P$72</definedName>
    <definedName name="new_supplier_credit" localSheetId="4">'[20]Funds and Valuation'!$E$72:$P$72</definedName>
    <definedName name="new_supplier_credit">'[21]Funds and Valuation'!$E$72:$P$72</definedName>
    <definedName name="newmodel">#REF!</definedName>
    <definedName name="NEWPAY">#REF!</definedName>
    <definedName name="ni_tv" localSheetId="2">'[107]Funds and Valuation'!$E$101:$P$101</definedName>
    <definedName name="ni_tv" localSheetId="0">'[20]Funds and Valuation'!$E$101:$P$101</definedName>
    <definedName name="ni_tv" localSheetId="4">'[20]Funds and Valuation'!$E$101:$P$101</definedName>
    <definedName name="ni_tv">'[21]Funds and Valuation'!$E$101:$P$101</definedName>
    <definedName name="NLAND">#REF!</definedName>
    <definedName name="No.">#REF!</definedName>
    <definedName name="NoClaim">#REF!</definedName>
    <definedName name="nominal_local_cost_of_aquisition" localSheetId="2">[107]OpEx!$D$197:$O$199</definedName>
    <definedName name="nominal_local_cost_of_aquisition" localSheetId="0">[20]OpEx!$D$197:$O$199</definedName>
    <definedName name="nominal_local_cost_of_aquisition" localSheetId="4">[20]OpEx!$D$197:$O$199</definedName>
    <definedName name="nominal_local_cost_of_aquisition">[21]OpEx!$D$197:$O$199</definedName>
    <definedName name="nominal_usd_salaries" localSheetId="2">[107]OpEx!$D$75:$O$83</definedName>
    <definedName name="nominal_usd_salaries" localSheetId="0">[20]OpEx!$D$75:$O$83</definedName>
    <definedName name="nominal_usd_salaries" localSheetId="4">[20]OpEx!$D$75:$O$83</definedName>
    <definedName name="nominal_usd_salaries">[21]OpEx!$D$75:$O$83</definedName>
    <definedName name="NonClaim">#REF!</definedName>
    <definedName name="NOOFFFSEGMENTS1">#REF!</definedName>
    <definedName name="nop" localSheetId="0">#REF!</definedName>
    <definedName name="nop" localSheetId="4">#REF!</definedName>
    <definedName name="nop">#REF!</definedName>
    <definedName name="Nosh">#REF!</definedName>
    <definedName name="NotActive">[42]Scenarios!$C$163</definedName>
    <definedName name="NOTDUE">#REF!</definedName>
    <definedName name="NOTE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[8]Notes!#REF!</definedName>
    <definedName name="NotIncluded">[42]Scenarios!$C$167</definedName>
    <definedName name="nov">'[19]DATA 2003'!#REF!</definedName>
    <definedName name="npv_cash" localSheetId="2">'[107]Funds and Valuation'!$E$107</definedName>
    <definedName name="npv_cash" localSheetId="0">'[20]Funds and Valuation'!$E$107</definedName>
    <definedName name="npv_cash" localSheetId="4">'[20]Funds and Valuation'!$E$107</definedName>
    <definedName name="npv_cash">'[21]Funds and Valuation'!$E$107</definedName>
    <definedName name="NPV_cash_flow" localSheetId="2">'[107]Funds and Valuation'!$E$95:$P$95</definedName>
    <definedName name="NPV_cash_flow" localSheetId="0">'[20]Funds and Valuation'!$E$95:$P$95</definedName>
    <definedName name="NPV_cash_flow" localSheetId="4">'[20]Funds and Valuation'!$E$95:$P$95</definedName>
    <definedName name="NPV_cash_flow">'[21]Funds and Valuation'!$E$95:$P$95</definedName>
    <definedName name="npv_ebitda" localSheetId="2">'[107]Funds and Valuation'!$E$111</definedName>
    <definedName name="npv_ebitda" localSheetId="0">'[20]Funds and Valuation'!$E$111</definedName>
    <definedName name="npv_ebitda" localSheetId="4">'[20]Funds and Valuation'!$E$111</definedName>
    <definedName name="npv_ebitda">'[21]Funds and Valuation'!$E$111</definedName>
    <definedName name="NSUM">#REF!</definedName>
    <definedName name="Number">#REF!</definedName>
    <definedName name="Number_of_Payments">#N/A</definedName>
    <definedName name="NUMBEROFDETAILFIELDS1">#REF!</definedName>
    <definedName name="NUMBEROFHEADERFIELDS1">#REF!</definedName>
    <definedName name="nw_ops_staff" localSheetId="2">[107]OpEx!$D$26:$O$26</definedName>
    <definedName name="nw_ops_staff" localSheetId="0">[20]OpEx!$D$26:$O$26</definedName>
    <definedName name="nw_ops_staff" localSheetId="4">[20]OpEx!$D$26:$O$26</definedName>
    <definedName name="nw_ops_staff">[21]OpEx!$D$26:$O$26</definedName>
    <definedName name="o">#REF!</definedName>
    <definedName name="oct">'[19]DATA 2003'!#REF!</definedName>
    <definedName name="odm">#REF!</definedName>
    <definedName name="Office_Systems">'[36]Reference Data'!$C$183:$C$190</definedName>
    <definedName name="OH">#N/A</definedName>
    <definedName name="omcr_cap" localSheetId="2">'[107]UMTS Capex'!$D$36</definedName>
    <definedName name="omcr_cap" localSheetId="0">'[20]UMTS Capex'!$D$36</definedName>
    <definedName name="omcr_cap" localSheetId="4">'[20]UMTS Capex'!$D$36</definedName>
    <definedName name="omcr_cap">'[21]UMTS Capex'!$D$36</definedName>
    <definedName name="OP">#N/A</definedName>
    <definedName name="Operations_Support">'[36]Reference Data'!$C$192:$C$199</definedName>
    <definedName name="OPEX">#REF!</definedName>
    <definedName name="Opex_category">[46]Inputs!$W$67:$W$68</definedName>
    <definedName name="opex_co" localSheetId="0">[33]MMR!$A$1362:$IV$1362</definedName>
    <definedName name="opex_co" localSheetId="4">[33]MMR!$A$1362:$IV$1362</definedName>
    <definedName name="opex_co">[34]MMR!$A$1362:$IV$1362</definedName>
    <definedName name="opex_cust_ops" localSheetId="0">'[68]2001'!$A$872:$IV$872,'[68]2001'!$A$937:$IV$937</definedName>
    <definedName name="opex_cust_ops" localSheetId="4">'[68]2001'!$A$872:$IV$872,'[68]2001'!$A$937:$IV$937</definedName>
    <definedName name="opex_cust_ops">'[69]2001'!$A$872:$IV$872,'[69]2001'!$A$937:$IV$937</definedName>
    <definedName name="opex_debtor_days" localSheetId="2">[107]OpEx!$D$252:$O$252</definedName>
    <definedName name="opex_debtor_days" localSheetId="0">[20]OpEx!$D$252:$O$252</definedName>
    <definedName name="opex_debtor_days" localSheetId="4">[20]OpEx!$D$252:$O$252</definedName>
    <definedName name="opex_debtor_days">[21]OpEx!$D$252:$O$252</definedName>
    <definedName name="Opex_Eng" localSheetId="0">[33]MMR!$A$1364:$IV$1364</definedName>
    <definedName name="Opex_Eng" localSheetId="4">[33]MMR!$A$1364:$IV$1364</definedName>
    <definedName name="Opex_Eng">[34]MMR!$A$1364:$IV$1364</definedName>
    <definedName name="OPEX_EXP_TYPE">[46]Inputs!$Y$67:$Y$80</definedName>
    <definedName name="opex_fa" localSheetId="0">[33]MMR!$A$1029:$IV$1029</definedName>
    <definedName name="opex_fa" localSheetId="4">[33]MMR!$A$1029:$IV$1029</definedName>
    <definedName name="opex_fa">[34]MMR!$A$1029:$IV$1029</definedName>
    <definedName name="opex_it" localSheetId="0">[33]MMR!$A$1059:$IV$1059</definedName>
    <definedName name="opex_it" localSheetId="4">[33]MMR!$A$1059:$IV$1059</definedName>
    <definedName name="opex_it">[34]MMR!$A$1059:$IV$1059</definedName>
    <definedName name="opex_operation" localSheetId="0">'[68]2001'!$A$1001:$IV$1001,'[68]2001'!$A$973:$IV$973</definedName>
    <definedName name="opex_operation" localSheetId="4">'[68]2001'!$A$1001:$IV$1001,'[68]2001'!$A$973:$IV$973</definedName>
    <definedName name="opex_operation">'[69]2001'!$A$1001:$IV$1001,'[69]2001'!$A$973:$IV$973</definedName>
    <definedName name="opex_other" localSheetId="0">[33]MMR!$A$1088:$IV$1088</definedName>
    <definedName name="opex_other" localSheetId="4">[33]MMR!$A$1088:$IV$1088</definedName>
    <definedName name="opex_other">[34]MMR!$A$1088:$IV$1088</definedName>
    <definedName name="opex_payables" localSheetId="2">[107]OpEx!$D$253:$O$253</definedName>
    <definedName name="opex_payables" localSheetId="0">[20]OpEx!$D$253:$O$253</definedName>
    <definedName name="opex_payables" localSheetId="4">[20]OpEx!$D$253:$O$253</definedName>
    <definedName name="opex_payables">[21]OpEx!$D$253:$O$253</definedName>
    <definedName name="opex_summary" localSheetId="2">[107]OpEx!$D$238:$O$248</definedName>
    <definedName name="opex_summary" localSheetId="0">[20]OpEx!$D$238:$O$248</definedName>
    <definedName name="opex_summary" localSheetId="4">[20]OpEx!$D$238:$O$248</definedName>
    <definedName name="opex_summary">[21]OpEx!$D$238:$O$248</definedName>
    <definedName name="ops_and_eng_staff" localSheetId="2">[107]OpEx!$D$33:$O$33</definedName>
    <definedName name="ops_and_eng_staff" localSheetId="0">[20]OpEx!$D$33:$O$33</definedName>
    <definedName name="ops_and_eng_staff" localSheetId="4">[20]OpEx!$D$33:$O$33</definedName>
    <definedName name="ops_and_eng_staff">[21]OpEx!$D$33:$O$33</definedName>
    <definedName name="OPTICAL_EQUIPMENTS" localSheetId="2">[103]Plan1!$A$2:$F$248</definedName>
    <definedName name="OPTICAL_EQUIPMENTS" localSheetId="0">[9]Plan1!$A$2:$F$248</definedName>
    <definedName name="OPTICAL_EQUIPMENTS" localSheetId="4">[9]Plan1!$A$2:$F$248</definedName>
    <definedName name="OPTICAL_EQUIPMENTS">[10]Plan1!$A$2:$F$248</definedName>
    <definedName name="ORISSA">#REF!</definedName>
    <definedName name="other_exp_cust_ops" localSheetId="0">[33]MMR!$A$872:$IV$872,[33]MMR!$A$937:$IV$937</definedName>
    <definedName name="other_exp_cust_ops" localSheetId="4">[33]MMR!$A$872:$IV$872,[33]MMR!$A$937:$IV$937</definedName>
    <definedName name="other_exp_cust_ops">[34]MMR!$A$872:$IV$872,[34]MMR!$A$937:$IV$937</definedName>
    <definedName name="other_nss_capex" localSheetId="2">'[107]UMTS Capex'!$D$95:$O$95</definedName>
    <definedName name="other_nss_capex" localSheetId="0">'[20]UMTS Capex'!$D$95:$O$95</definedName>
    <definedName name="other_nss_capex" localSheetId="4">'[20]UMTS Capex'!$D$95:$O$95</definedName>
    <definedName name="other_nss_capex">'[21]UMTS Capex'!$D$95:$O$95</definedName>
    <definedName name="OTHER_NW">[82]Inputs!#REF!</definedName>
    <definedName name="other_principal_repayment" localSheetId="2">'[107]Funds and Valuation'!$E$82:$P$82</definedName>
    <definedName name="other_principal_repayment" localSheetId="0">'[20]Funds and Valuation'!$E$82:$P$82</definedName>
    <definedName name="other_principal_repayment" localSheetId="4">'[20]Funds and Valuation'!$E$82:$P$82</definedName>
    <definedName name="other_principal_repayment">'[21]Funds and Valuation'!$E$82:$P$82</definedName>
    <definedName name="other_sm" localSheetId="0">[33]MMR!$A$655:$IV$655,[33]MMR!$A$660:$IV$660,[33]MMR!$A$668:$IV$668,[33]MMR!$A$690:$IV$690,[33]MMR!$A$695:$IV$695,[33]MMR!$A$703:$IV$703,[33]MMR!$A$724:$IV$724,[33]MMR!$A$729:$IV$729,[33]MMR!$A$737:$IV$737</definedName>
    <definedName name="other_sm" localSheetId="4">[33]MMR!$A$655:$IV$655,[33]MMR!$A$660:$IV$660,[33]MMR!$A$668:$IV$668,[33]MMR!$A$690:$IV$690,[33]MMR!$A$695:$IV$695,[33]MMR!$A$703:$IV$703,[33]MMR!$A$724:$IV$724,[33]MMR!$A$729:$IV$729,[33]MMR!$A$737:$IV$737</definedName>
    <definedName name="other_sm">[34]MMR!$A$655:$IV$655,[34]MMR!$A$660:$IV$660,[34]MMR!$A$668:$IV$668,[34]MMR!$A$690:$IV$690,[34]MMR!$A$695:$IV$695,[34]MMR!$A$703:$IV$703,[34]MMR!$A$724:$IV$724,[34]MMR!$A$729:$IV$729,[34]MMR!$A$737:$IV$737</definedName>
    <definedName name="outgoing_call_split" localSheetId="2">'[107]Market Inputs'!$E$96:$P$98</definedName>
    <definedName name="outgoing_call_split" localSheetId="0">'[20]Market Inputs'!$E$96:$P$98</definedName>
    <definedName name="outgoing_call_split" localSheetId="4">'[20]Market Inputs'!$E$96:$P$98</definedName>
    <definedName name="outgoing_call_split">'[21]Market Inputs'!$E$96:$P$98</definedName>
    <definedName name="outgoing_mins_to_fixed" localSheetId="2">[107]Revenues!$D$109:$O$109</definedName>
    <definedName name="outgoing_mins_to_fixed" localSheetId="0">[20]Revenues!$D$109:$O$109</definedName>
    <definedName name="outgoing_mins_to_fixed" localSheetId="4">[20]Revenues!$D$109:$O$109</definedName>
    <definedName name="outgoing_mins_to_fixed">[21]Revenues!$D$109:$O$109</definedName>
    <definedName name="outgoing_mins_to_mobile" localSheetId="2">[107]Revenues!$D$110:$O$110</definedName>
    <definedName name="outgoing_mins_to_mobile" localSheetId="0">[20]Revenues!$D$110:$O$110</definedName>
    <definedName name="outgoing_mins_to_mobile" localSheetId="4">[20]Revenues!$D$110:$O$110</definedName>
    <definedName name="outgoing_mins_to_mobile">[21]Revenues!$D$110:$O$110</definedName>
    <definedName name="outgoing_mins_to_own" localSheetId="2">[107]Revenues!$D$111:$O$111</definedName>
    <definedName name="outgoing_mins_to_own" localSheetId="0">[20]Revenues!$D$111:$O$111</definedName>
    <definedName name="outgoing_mins_to_own" localSheetId="4">[20]Revenues!$D$111:$O$111</definedName>
    <definedName name="outgoing_mins_to_own">[21]Revenues!$D$111:$O$111</definedName>
    <definedName name="OVER120">#REF!</definedName>
    <definedName name="p">#REF!</definedName>
    <definedName name="p_d_c">'[36]Reference Data'!$C$241:$C$243</definedName>
    <definedName name="Paje">#REF!</definedName>
    <definedName name="Palestine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rticulars">#REF!</definedName>
    <definedName name="PASS_DATE">#N/A</definedName>
    <definedName name="PASS_EXPIR">#N/A</definedName>
    <definedName name="PASSPORT">#N/A</definedName>
    <definedName name="payables" localSheetId="2">'[107]Funds and Valuation'!$E$41:$P$41</definedName>
    <definedName name="payables" localSheetId="0">'[20]Funds and Valuation'!$E$41:$P$41</definedName>
    <definedName name="payables" localSheetId="4">'[20]Funds and Valuation'!$E$41:$P$41</definedName>
    <definedName name="payables">'[21]Funds and Valuation'!$E$41:$P$41</definedName>
    <definedName name="payback_period" localSheetId="2">'[107]Funds and Valuation'!$E$125</definedName>
    <definedName name="payback_period" localSheetId="0">'[20]Funds and Valuation'!$E$125</definedName>
    <definedName name="payback_period" localSheetId="4">'[20]Funds and Valuation'!$E$125</definedName>
    <definedName name="payback_period">'[21]Funds and Valuation'!$E$125</definedName>
    <definedName name="Payment_Date">#N/A</definedName>
    <definedName name="pc">'[36]Reference Data'!$C$144:$C$146</definedName>
    <definedName name="peak_funding" localSheetId="2">'[107]Funds and Valuation'!$E$126</definedName>
    <definedName name="peak_funding" localSheetId="0">'[20]Funds and Valuation'!$E$126</definedName>
    <definedName name="peak_funding" localSheetId="4">'[20]Funds and Valuation'!$E$126</definedName>
    <definedName name="peak_funding">'[21]Funds and Valuation'!$E$126</definedName>
    <definedName name="peak_funding_year" localSheetId="2">'[107]Funds and Valuation'!$E$127</definedName>
    <definedName name="peak_funding_year" localSheetId="0">'[20]Funds and Valuation'!$E$127</definedName>
    <definedName name="peak_funding_year" localSheetId="4">'[20]Funds and Valuation'!$E$127</definedName>
    <definedName name="peak_funding_year">'[21]Funds and Valuation'!$E$127</definedName>
    <definedName name="peak_incoming_flagfall" localSheetId="2">[107]Revenues!$D$231:$O$231</definedName>
    <definedName name="peak_incoming_flagfall" localSheetId="0">[20]Revenues!$D$231:$O$231</definedName>
    <definedName name="peak_incoming_flagfall" localSheetId="4">[20]Revenues!$D$231:$O$231</definedName>
    <definedName name="peak_incoming_flagfall">[21]Revenues!$D$231:$O$231</definedName>
    <definedName name="PERIODSETNAME1">#REF!</definedName>
    <definedName name="perp_tv" localSheetId="2">'[107]Funds and Valuation'!$E$102:$P$102</definedName>
    <definedName name="perp_tv" localSheetId="0">'[20]Funds and Valuation'!$E$102:$P$102</definedName>
    <definedName name="perp_tv" localSheetId="4">'[20]Funds and Valuation'!$E$102:$P$102</definedName>
    <definedName name="perp_tv">'[21]Funds and Valuation'!$E$102:$P$102</definedName>
    <definedName name="PFNO">#N/A</definedName>
    <definedName name="physical_pop_coverage" localSheetId="2">'[107]Market Inputs'!$E$7:$P$7</definedName>
    <definedName name="physical_pop_coverage" localSheetId="0">'[20]Market Inputs'!$E$7:$P$7</definedName>
    <definedName name="physical_pop_coverage" localSheetId="4">'[20]Market Inputs'!$E$7:$P$7</definedName>
    <definedName name="physical_pop_coverage">'[21]Market Inputs'!$E$7:$P$7</definedName>
    <definedName name="pi_ebitda" localSheetId="2">'[107]Funds and Valuation'!$E$138</definedName>
    <definedName name="pi_ebitda" localSheetId="0">'[20]Funds and Valuation'!$E$138</definedName>
    <definedName name="pi_ebitda" localSheetId="4">'[20]Funds and Valuation'!$E$138</definedName>
    <definedName name="pi_ebitda">'[21]Funds and Valuation'!$E$138</definedName>
    <definedName name="PL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2">'[107]Geographic Data'!$E$40:$E$139</definedName>
    <definedName name="pop_density" localSheetId="0">'[20]Geographic Data'!$E$40:$E$139</definedName>
    <definedName name="pop_density" localSheetId="4">'[20]Geographic Data'!$E$40:$E$139</definedName>
    <definedName name="pop_density">'[21]Geographic Data'!$E$40:$E$139</definedName>
    <definedName name="Popgrowth2">[37]Ceiling!$M$231</definedName>
    <definedName name="POSTERRORSTOSUSP1">#REF!</definedName>
    <definedName name="PPAR">#REF!</definedName>
    <definedName name="PPE">#REF!</definedName>
    <definedName name="PRESP">#REF!</definedName>
    <definedName name="PREV2">#N/A</definedName>
    <definedName name="PREVIOUS">#N/A</definedName>
    <definedName name="PrevYA">#REF!</definedName>
    <definedName name="_xlnm.Print_Area" localSheetId="1">' ARPU QAR '!$C$2:$J$84</definedName>
    <definedName name="_xlnm.Print_Area" localSheetId="5">' ARPU USD'!$C$2:$J$84</definedName>
    <definedName name="_xlnm.Print_Area" localSheetId="2">Cust!$A$2:$X$71</definedName>
    <definedName name="_xlnm.Print_Area" localSheetId="0">'Rev-QAR'!$A$1:$I$111</definedName>
    <definedName name="_xlnm.Print_Area" localSheetId="4">'Rev-USD'!$A$1:$I$111</definedName>
    <definedName name="_xlnm.Print_Area">'[30]1-OBJ98 '!$A$4:$G$38</definedName>
    <definedName name="PRINT_AREA_MI">'[30]1-OBJ98 '!$A$4:$G$38</definedName>
    <definedName name="Print_Area_Reset">#N/A</definedName>
    <definedName name="_xlnm.Print_Titles" localSheetId="2">Cust!$2:$4</definedName>
    <definedName name="_xlnm.Print_Titles" localSheetId="0">'Rev-QAR'!$3:$3</definedName>
    <definedName name="_xlnm.Print_Titles" localSheetId="4">'Rev-USD'!$3:$3</definedName>
    <definedName name="_xlnm.Print_Titles">'[30]1-OBJ98 '!$A$1:$IV$3</definedName>
    <definedName name="Print_Titles_MI" localSheetId="2">#REF!</definedName>
    <definedName name="Print_Titles_MI">#REF!</definedName>
    <definedName name="PrintArea">#REF!</definedName>
    <definedName name="PrintPrev">[37]Control!$B$8</definedName>
    <definedName name="PriorRows">#REF!</definedName>
    <definedName name="Prje">#REF!</definedName>
    <definedName name="PRN">#REF!</definedName>
    <definedName name="Proceeds">#REF!</definedName>
    <definedName name="Product">'[36]Reference Data'!$C$78:$C$81</definedName>
    <definedName name="Project">#REF!</definedName>
    <definedName name="PrOrder">[50]Lists!$A$53:$B$62</definedName>
    <definedName name="PTM">'[86]CONTRN BY DISTRICT'!#REF!</definedName>
    <definedName name="public_bhe" localSheetId="2">'[107]UMTS Capex'!$D$150:$O$150</definedName>
    <definedName name="public_bhe" localSheetId="0">'[20]UMTS Capex'!$D$150:$O$150</definedName>
    <definedName name="public_bhe" localSheetId="4">'[20]UMTS Capex'!$D$150:$O$150</definedName>
    <definedName name="public_bhe">'[21]UMTS Capex'!$D$150:$O$150</definedName>
    <definedName name="public_bhe_per_sub" localSheetId="2">'[107]UMTS Capex'!$D$125:$O$134</definedName>
    <definedName name="public_bhe_per_sub" localSheetId="0">'[20]UMTS Capex'!$D$125:$O$134</definedName>
    <definedName name="public_bhe_per_sub" localSheetId="4">'[20]UMTS Capex'!$D$125:$O$134</definedName>
    <definedName name="public_bhe_per_sub">'[21]UMTS Capex'!$D$125:$O$134</definedName>
    <definedName name="public_minutes_per_sub" localSheetId="2">'[107]UMTS Capex'!$D$110:$O$119</definedName>
    <definedName name="public_minutes_per_sub" localSheetId="0">'[20]UMTS Capex'!$D$110:$O$119</definedName>
    <definedName name="public_minutes_per_sub" localSheetId="4">'[20]UMTS Capex'!$D$110:$O$119</definedName>
    <definedName name="public_minutes_per_sub">'[21]UMTS Capex'!$D$110:$O$119</definedName>
    <definedName name="PURCHASE">#N/A</definedName>
    <definedName name="Q">[14]JAN!$AQ$5</definedName>
    <definedName name="QEAddition">#REF!</definedName>
    <definedName name="QEBF">#REF!</definedName>
    <definedName name="QECF">#REF!</definedName>
    <definedName name="QEDisposal">#REF!</definedName>
    <definedName name="QRev">[37]Revenue!$A$214:$R$231</definedName>
    <definedName name="QRev0">[37]Revenue!$A$213</definedName>
    <definedName name="QRev1">[37]Revenue!$C$216</definedName>
    <definedName name="QSub">[37]Shares!$A$477:$S$554</definedName>
    <definedName name="QSub0">[37]Shares!$A$477</definedName>
    <definedName name="QSub1">[37]Shares!$D$526</definedName>
    <definedName name="QSUM" localSheetId="2">[118]QCV_Forecasted!#REF!</definedName>
    <definedName name="QSUM" localSheetId="0">[87]QCV_Forecasted!#REF!</definedName>
    <definedName name="QSUM" localSheetId="4">[87]QCV_Forecasted!#REF!</definedName>
    <definedName name="QSUM">[88]QCV_Forecasted!#REF!</definedName>
    <definedName name="Qualifying_Cost">#REF!</definedName>
    <definedName name="R.B.A.">#REF!</definedName>
    <definedName name="R_">#N/A</definedName>
    <definedName name="R_E_Additions">#REF!</definedName>
    <definedName name="R_E_b_f">#REF!</definedName>
    <definedName name="R_e_c_f">#REF!</definedName>
    <definedName name="R_Eb_f">#REF!</definedName>
    <definedName name="r_s">'[36]Reference Data'!$C$230:$C$235</definedName>
    <definedName name="RA">[8]Notes!#REF!</definedName>
    <definedName name="RAJAS">#REF!</definedName>
    <definedName name="Range1">#REF!</definedName>
    <definedName name="RateAA">#REF!</definedName>
    <definedName name="RateIA">#REF!</definedName>
    <definedName name="RE_Disposal">#REF!</definedName>
    <definedName name="RE_tranferred_in">[31]Trans!#REF!</definedName>
    <definedName name="RE_transferred_in">[31]Trans!#REF!</definedName>
    <definedName name="REAddition">#REF!</definedName>
    <definedName name="Reais98">#REF!</definedName>
    <definedName name="Reais99" localSheetId="2">[103]Plan1!#REF!</definedName>
    <definedName name="Reais99">[9]Plan1!#REF!</definedName>
    <definedName name="real_local_salaries" localSheetId="2">[107]OpEx!$D$60:$O$68</definedName>
    <definedName name="real_local_salaries" localSheetId="0">[20]OpEx!$D$60:$O$68</definedName>
    <definedName name="real_local_salaries" localSheetId="4">[20]OpEx!$D$60:$O$68</definedName>
    <definedName name="real_local_salaries">[21]OpEx!$D$60:$O$68</definedName>
    <definedName name="REBF" localSheetId="2">#REF!</definedName>
    <definedName name="REBF" localSheetId="0">#REF!</definedName>
    <definedName name="REBF" localSheetId="4">#REF!</definedName>
    <definedName name="REBF">#REF!</definedName>
    <definedName name="receivables" localSheetId="2">[107]Revenues!$D$255:$O$255</definedName>
    <definedName name="receivables" localSheetId="0">[20]Revenues!$D$255:$O$255</definedName>
    <definedName name="receivables" localSheetId="4">[20]Revenues!$D$255:$O$255</definedName>
    <definedName name="receivables">[21]Revenues!$D$255:$O$255</definedName>
    <definedName name="RECF" localSheetId="2">#REF!</definedName>
    <definedName name="RECF" localSheetId="0">#REF!</definedName>
    <definedName name="RECF" localSheetId="4">#REF!</definedName>
    <definedName name="RECF">#REF!</definedName>
    <definedName name="Reclassification">#REF!</definedName>
    <definedName name="Recon">#REF!</definedName>
    <definedName name="RecordedAuditDifferences">#REF!</definedName>
    <definedName name="_xlnm.Recorder" localSheetId="0">#REF!</definedName>
    <definedName name="_xlnm.Recorder" localSheetId="4">#REF!</definedName>
    <definedName name="_xlnm.Recorder">#REF!</definedName>
    <definedName name="recurring_rev_cre" localSheetId="0">[33]MMR!$A$531:$IV$531</definedName>
    <definedName name="recurring_rev_cre" localSheetId="4">[33]MMR!$A$531:$IV$531</definedName>
    <definedName name="recurring_rev_cre">[34]MMR!$A$531:$IV$531</definedName>
    <definedName name="recurring_rev_pre" localSheetId="0">[33]MMR!$A$532:$IV$532</definedName>
    <definedName name="recurring_rev_pre" localSheetId="4">[33]MMR!$A$532:$IV$532</definedName>
    <definedName name="recurring_rev_pre">[34]MMR!$A$532:$IV$532</definedName>
    <definedName name="REDisposal">#REF!</definedName>
    <definedName name="RENT" localSheetId="2">[104]Revenue!#REF!</definedName>
    <definedName name="RENT">[26]Revenue!#REF!</definedName>
    <definedName name="RENTALS">#N/A</definedName>
    <definedName name="RENTALS1">#N/A</definedName>
    <definedName name="rented_sites" localSheetId="2">[107]OpEx!$D$124:$O$128</definedName>
    <definedName name="rented_sites" localSheetId="0">[20]OpEx!$D$124:$O$128</definedName>
    <definedName name="rented_sites" localSheetId="4">[20]OpEx!$D$124:$O$128</definedName>
    <definedName name="rented_sites">[21]OpEx!$D$124:$O$128</definedName>
    <definedName name="repayment_rate" localSheetId="2">'[107]Funds and Valuation'!$C$82</definedName>
    <definedName name="repayment_rate" localSheetId="0">'[20]Funds and Valuation'!$C$82</definedName>
    <definedName name="repayment_rate" localSheetId="4">'[20]Funds and Valuation'!$C$82</definedName>
    <definedName name="repayment_rate">'[21]Funds and Valuation'!$C$82</definedName>
    <definedName name="Report">#REF!</definedName>
    <definedName name="Report_Version_4">"A1"</definedName>
    <definedName name="ReportTitle1" localSheetId="0">#REF!</definedName>
    <definedName name="ReportTitle1" localSheetId="4">#REF!</definedName>
    <definedName name="ReportTitle1">#REF!</definedName>
    <definedName name="REQUOFFSET">[50]Lists!$E$29</definedName>
    <definedName name="res_scenario" localSheetId="2">'[107]Market Inputs'!$T$12</definedName>
    <definedName name="res_scenario" localSheetId="0">'[20]Market Inputs'!$T$12</definedName>
    <definedName name="res_scenario" localSheetId="4">'[20]Market Inputs'!$T$12</definedName>
    <definedName name="res_scenario">'[21]Market Inputs'!$T$12</definedName>
    <definedName name="res_scenario_number" localSheetId="2">'[107]Market Inputs'!$T$12</definedName>
    <definedName name="res_scenario_number" localSheetId="0">'[20]Market Inputs'!$T$12</definedName>
    <definedName name="res_scenario_number" localSheetId="4">'[20]Market Inputs'!$T$12</definedName>
    <definedName name="res_scenario_number">'[21]Market Inputs'!$T$12</definedName>
    <definedName name="RESPONSIBILITYAPPLICATIONID1">#REF!</definedName>
    <definedName name="RESPONSIBILITYID1">#REF!</definedName>
    <definedName name="RESPONSIBILITYNAME1">#REF!</definedName>
    <definedName name="RestNote">[89]HPASS.XLS!#REF!</definedName>
    <definedName name="Restricted_Sales_proceeds">#REF!</definedName>
    <definedName name="retail_debtor_days" localSheetId="2">[107]Revenues!$D$251:$O$251</definedName>
    <definedName name="retail_debtor_days" localSheetId="0">[20]Revenues!$D$251:$O$251</definedName>
    <definedName name="retail_debtor_days" localSheetId="4">[20]Revenues!$D$251:$O$251</definedName>
    <definedName name="retail_debtor_days">[21]Revenues!$D$251:$O$251</definedName>
    <definedName name="retained_earnings" localSheetId="2">'[107]Funds and Valuation'!$E$64:$P$64</definedName>
    <definedName name="retained_earnings" localSheetId="0">'[20]Funds and Valuation'!$E$64:$P$64</definedName>
    <definedName name="retained_earnings" localSheetId="4">'[20]Funds and Valuation'!$E$64:$P$64</definedName>
    <definedName name="retained_earnings">'[21]Funds and Valuation'!$E$64:$P$64</definedName>
    <definedName name="RETotal">#REF!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5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4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[37]Revenue!$A$159:$IV$212</definedName>
    <definedName name="RevBySeg0">[37]Revenue!$A$158</definedName>
    <definedName name="RevBySeg1">[37]Revenue!$C$161</definedName>
    <definedName name="revenue">[12]MMR!$A$546:$IV$546</definedName>
    <definedName name="revenue_due" localSheetId="2">[107]Revenues!$D$245:$O$245</definedName>
    <definedName name="revenue_due" localSheetId="0">[20]Revenues!$D$245:$O$245</definedName>
    <definedName name="revenue_due" localSheetId="4">[20]Revenues!$D$245:$O$245</definedName>
    <definedName name="revenue_due">[21]Revenues!$D$245:$O$245</definedName>
    <definedName name="revenuearea">#REF!</definedName>
    <definedName name="RevenueSumm">[37]Revenue!$A$119:$Q$157</definedName>
    <definedName name="RevenueSumm0">[37]Revenue!$A$118</definedName>
    <definedName name="RevenueSumm1">[37]Revenue!$C$121</definedName>
    <definedName name="Reversing_Errors_PY">#REF!</definedName>
    <definedName name="Reversing_Judgments_PY">#REF!</definedName>
    <definedName name="Revise05Plan" localSheetId="2">[119]Revised05Plan!$A$7:$N$79</definedName>
    <definedName name="Revise05Plan" localSheetId="0">[90]Revised05Plan!$A$7:$N$79</definedName>
    <definedName name="Revise05Plan" localSheetId="4">[90]Revised05Plan!$A$7:$N$79</definedName>
    <definedName name="Revise05Plan">[91]Revised05Plan!$A$7:$N$79</definedName>
    <definedName name="REVISED_YA94">#REF!</definedName>
    <definedName name="RIL">#REF!</definedName>
    <definedName name="rnt_capacity" localSheetId="2">'[107]UMTS Capex'!$D$364:$O$364</definedName>
    <definedName name="rnt_capacity" localSheetId="0">'[20]UMTS Capex'!$D$364:$O$364</definedName>
    <definedName name="rnt_capacity" localSheetId="4">'[20]UMTS Capex'!$D$364:$O$364</definedName>
    <definedName name="rnt_capacity">'[21]UMTS Capex'!$D$364:$O$364</definedName>
    <definedName name="rnt_installed" localSheetId="2">'[107]UMTS Capex'!$D$365:$O$365</definedName>
    <definedName name="rnt_installed" localSheetId="0">'[20]UMTS Capex'!$D$365:$O$365</definedName>
    <definedName name="rnt_installed" localSheetId="4">'[20]UMTS Capex'!$D$365:$O$365</definedName>
    <definedName name="rnt_installed">'[21]UMTS Capex'!$D$365:$O$365</definedName>
    <definedName name="rnt_utilisation" localSheetId="2">'[107]UMTS Capex'!$D$363:$O$363</definedName>
    <definedName name="rnt_utilisation" localSheetId="0">'[20]UMTS Capex'!$D$363:$O$363</definedName>
    <definedName name="rnt_utilisation" localSheetId="4">'[20]UMTS Capex'!$D$363:$O$363</definedName>
    <definedName name="rnt_utilisation">'[21]UMTS Capex'!$D$363:$O$363</definedName>
    <definedName name="Roaming">[37]Assumptions!$D$173</definedName>
    <definedName name="roaming_flag" localSheetId="2">'[107]Market Inputs'!$V$24</definedName>
    <definedName name="roaming_flag" localSheetId="0">'[20]Market Inputs'!$V$24</definedName>
    <definedName name="roaming_flag" localSheetId="4">'[20]Market Inputs'!$V$24</definedName>
    <definedName name="roaming_flag">'[21]Market Inputs'!$V$24</definedName>
    <definedName name="roaming_list" localSheetId="2">'[107]Market Inputs'!$V$27:$V$29</definedName>
    <definedName name="roaming_list" localSheetId="0">'[20]Market Inputs'!$V$27:$V$29</definedName>
    <definedName name="roaming_list" localSheetId="4">'[20]Market Inputs'!$V$27:$V$29</definedName>
    <definedName name="roaming_list">'[21]Market Inputs'!$V$27:$V$29</definedName>
    <definedName name="RowDetails1">#REF!</definedName>
    <definedName name="ROWSTOUPLOAD1">#REF!</definedName>
    <definedName name="RSITE" localSheetId="2">[104]Capex!#REF!</definedName>
    <definedName name="RSITE">[26]Capex!#REF!</definedName>
    <definedName name="rural_carriers_installed" localSheetId="2">'[107]UMTS Capex'!$D$337:$O$337</definedName>
    <definedName name="rural_carriers_installed" localSheetId="0">'[20]UMTS Capex'!$D$337:$O$337</definedName>
    <definedName name="rural_carriers_installed" localSheetId="4">'[20]UMTS Capex'!$D$337:$O$337</definedName>
    <definedName name="rural_carriers_installed">'[21]UMTS Capex'!$D$337:$O$337</definedName>
    <definedName name="rural_data_traffic" localSheetId="2">'[107]UMTS Capex'!$D$209:$O$209</definedName>
    <definedName name="rural_data_traffic" localSheetId="0">'[20]UMTS Capex'!$D$209:$O$209</definedName>
    <definedName name="rural_data_traffic" localSheetId="4">'[20]UMTS Capex'!$D$209:$O$209</definedName>
    <definedName name="rural_data_traffic">'[21]UMTS Capex'!$D$209:$O$209</definedName>
    <definedName name="rural_microcells_installed" localSheetId="2">'[107]UMTS Capex'!$D$344:$O$344</definedName>
    <definedName name="rural_microcells_installed" localSheetId="0">'[20]UMTS Capex'!$D$344:$O$344</definedName>
    <definedName name="rural_microcells_installed" localSheetId="4">'[20]UMTS Capex'!$D$344:$O$344</definedName>
    <definedName name="rural_microcells_installed">'[21]UMTS Capex'!$D$344:$O$344</definedName>
    <definedName name="s">#REF!</definedName>
    <definedName name="s_d_m">'[36]Reference Data'!$C$237:$C$239</definedName>
    <definedName name="sal">'[92]Raw Calc'!$A$1:$B$2034</definedName>
    <definedName name="SALES">#N/A</definedName>
    <definedName name="Sales_Proceeds">#REF!</definedName>
    <definedName name="sales_staff" localSheetId="2">[107]OpEx!$D$36:$O$36</definedName>
    <definedName name="sales_staff" localSheetId="0">[20]OpEx!$D$36:$O$36</definedName>
    <definedName name="sales_staff" localSheetId="4">[20]OpEx!$D$36:$O$36</definedName>
    <definedName name="sales_staff">[21]OpEx!$D$36:$O$36</definedName>
    <definedName name="SCEN">#REF!</definedName>
    <definedName name="SCEN1">#REF!</definedName>
    <definedName name="SCEN2">#REF!</definedName>
    <definedName name="scenario_list" localSheetId="2">'[107]Market Inputs'!$S$17:$S$21</definedName>
    <definedName name="scenario_list" localSheetId="0">'[20]Market Inputs'!$S$17:$S$21</definedName>
    <definedName name="scenario_list" localSheetId="4">'[20]Market Inputs'!$S$17:$S$21</definedName>
    <definedName name="scenario_list">'[21]Market Inputs'!$S$17:$S$21</definedName>
    <definedName name="scenario_mapping" localSheetId="2">'[107]Market Inputs'!$V$17:$W$21</definedName>
    <definedName name="scenario_mapping" localSheetId="0">'[20]Market Inputs'!$V$17:$W$21</definedName>
    <definedName name="scenario_mapping" localSheetId="4">'[20]Market Inputs'!$V$17:$W$21</definedName>
    <definedName name="scenario_mapping">'[21]Market Inputs'!$V$17:$W$21</definedName>
    <definedName name="scenario_number" localSheetId="2">'[107]Market Inputs'!$T$11</definedName>
    <definedName name="scenario_number" localSheetId="0">'[20]Market Inputs'!$T$11</definedName>
    <definedName name="scenario_number" localSheetId="4">'[20]Market Inputs'!$T$11</definedName>
    <definedName name="scenario_number">'[21]Market Inputs'!$T$11</definedName>
    <definedName name="SchNo">#REF!</definedName>
    <definedName name="SchRef">#REF!</definedName>
    <definedName name="SchRefText">#REF!</definedName>
    <definedName name="sdp">'[36]Reference Data'!$C$208:$C$212</definedName>
    <definedName name="Security">'[36]Reference Data'!$C$154:$C$167</definedName>
    <definedName name="senior_managers" localSheetId="2">[107]OpEx!$D$42:$O$42</definedName>
    <definedName name="senior_managers" localSheetId="0">[20]OpEx!$D$42:$O$42</definedName>
    <definedName name="senior_managers" localSheetId="4">[20]OpEx!$D$42:$O$42</definedName>
    <definedName name="senior_managers">[21]OpEx!$D$42:$O$42</definedName>
    <definedName name="SENS">#REF!</definedName>
    <definedName name="SENS1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2">[107]Sensitivity!$S$9</definedName>
    <definedName name="sensitivity_on_flag" localSheetId="0">[20]Sensitivity!$S$9</definedName>
    <definedName name="sensitivity_on_flag" localSheetId="4">[20]Sensitivity!$S$9</definedName>
    <definedName name="sensitivity_on_flag">[21]Sensitivity!$S$9</definedName>
    <definedName name="sep" localSheetId="2">'[19]DATA 2003'!#REF!</definedName>
    <definedName name="sep" localSheetId="0">'[19]DATA 2003'!#REF!</definedName>
    <definedName name="sep" localSheetId="4">'[19]DATA 2003'!#REF!</definedName>
    <definedName name="sep">'[19]DATA 2003'!#REF!</definedName>
    <definedName name="servers">'[36]Reference Data'!$C$131:$C$135</definedName>
    <definedName name="service">'[36]Reference Data'!$C$92:$C$110</definedName>
    <definedName name="service_provisioning_staff" localSheetId="2">[107]OpEx!$D$28:$O$28</definedName>
    <definedName name="service_provisioning_staff" localSheetId="0">[20]OpEx!$D$28:$O$28</definedName>
    <definedName name="service_provisioning_staff" localSheetId="4">[20]OpEx!$D$28:$O$28</definedName>
    <definedName name="service_provisioning_staff">[21]OpEx!$D$28:$O$28</definedName>
    <definedName name="SETOFBOOKSID1">#REF!</definedName>
    <definedName name="SETOFBOOKSNAME1">#REF!</definedName>
    <definedName name="SetTopCost" localSheetId="2">[103]Plan1!$F$17</definedName>
    <definedName name="SetTopCost" localSheetId="0">[9]Plan1!$F$17</definedName>
    <definedName name="SetTopCost" localSheetId="4">[9]Plan1!$F$17</definedName>
    <definedName name="SetTopCost">[10]Plan1!$F$17</definedName>
    <definedName name="sfsdsdf">#REF!</definedName>
    <definedName name="sgsn_cap" localSheetId="2">'[107]UMTS Capex'!$D$18</definedName>
    <definedName name="sgsn_cap" localSheetId="0">'[20]UMTS Capex'!$D$18</definedName>
    <definedName name="sgsn_cap" localSheetId="4">'[20]UMTS Capex'!$D$18</definedName>
    <definedName name="sgsn_cap">'[21]UMTS Capex'!$D$18</definedName>
    <definedName name="SHARE" localSheetId="2">[104]Subs!#REF!</definedName>
    <definedName name="SHARE">[26]Subs!#REF!</definedName>
    <definedName name="share_holders_funds" localSheetId="2">'[107]Funds and Valuation'!$E$65:$P$65</definedName>
    <definedName name="share_holders_funds" localSheetId="0">'[20]Funds and Valuation'!$E$65:$P$65</definedName>
    <definedName name="share_holders_funds" localSheetId="4">'[20]Funds and Valuation'!$E$65:$P$65</definedName>
    <definedName name="share_holders_funds">'[21]Funds and Valuation'!$E$65:$P$65</definedName>
    <definedName name="share_tog">#REF!</definedName>
    <definedName name="SHARE1" localSheetId="2">[104]Subs!#REF!</definedName>
    <definedName name="SHARE1">[26]Subs!#REF!</definedName>
    <definedName name="SHARE2" localSheetId="2">[104]Subs!#REF!</definedName>
    <definedName name="SHARE2">[26]Subs!#REF!</definedName>
    <definedName name="SHARE3" localSheetId="2">[104]Subs!#REF!</definedName>
    <definedName name="SHARE3">[26]Subs!#REF!</definedName>
    <definedName name="SHARE4" localSheetId="2">[104]Subs!#REF!</definedName>
    <definedName name="SHARE4">[26]Subs!#REF!</definedName>
    <definedName name="SHAREHOLDER_1">[54]Notes!#REF!</definedName>
    <definedName name="sheet15" localSheetId="2">#REF!</definedName>
    <definedName name="sheet15" localSheetId="0">#REF!</definedName>
    <definedName name="sheet15" localSheetId="4">#REF!</definedName>
    <definedName name="sheet15">#REF!</definedName>
    <definedName name="sheet155" localSheetId="0">#REF!</definedName>
    <definedName name="sheet155" localSheetId="4">#REF!</definedName>
    <definedName name="sheet155">#REF!</definedName>
    <definedName name="sheet2" localSheetId="0">#REF!</definedName>
    <definedName name="sheet2" localSheetId="4">#REF!</definedName>
    <definedName name="sheet2">#REF!</definedName>
    <definedName name="sheet21121" localSheetId="0">#REF!</definedName>
    <definedName name="sheet21121" localSheetId="4">#REF!</definedName>
    <definedName name="sheet21121">#REF!</definedName>
    <definedName name="sheet22" localSheetId="0">#REF!</definedName>
    <definedName name="sheet22" localSheetId="4">#REF!</definedName>
    <definedName name="sheet22">#REF!</definedName>
    <definedName name="sheet222" localSheetId="0">#REF!</definedName>
    <definedName name="sheet222" localSheetId="4">#REF!</definedName>
    <definedName name="sheet222">#REF!</definedName>
    <definedName name="sheet3" localSheetId="0">#REF!</definedName>
    <definedName name="sheet3" localSheetId="4">#REF!</definedName>
    <definedName name="sheet3">#REF!</definedName>
    <definedName name="sheet30" localSheetId="0">#REF!</definedName>
    <definedName name="sheet30" localSheetId="4">#REF!</definedName>
    <definedName name="sheet30">#REF!</definedName>
    <definedName name="sheet333" localSheetId="0">#REF!</definedName>
    <definedName name="sheet333" localSheetId="4">#REF!</definedName>
    <definedName name="sheet333">#REF!</definedName>
    <definedName name="sheet4" localSheetId="0">#REF!</definedName>
    <definedName name="sheet4" localSheetId="4">#REF!</definedName>
    <definedName name="sheet4">#REF!</definedName>
    <definedName name="sheet41" localSheetId="0">#REF!</definedName>
    <definedName name="sheet41" localSheetId="4">#REF!</definedName>
    <definedName name="sheet41">#REF!</definedName>
    <definedName name="sheet5" localSheetId="0">#REF!</definedName>
    <definedName name="sheet5" localSheetId="4">#REF!</definedName>
    <definedName name="sheet5">#REF!</definedName>
    <definedName name="sheet51" localSheetId="0">#REF!</definedName>
    <definedName name="sheet51" localSheetId="4">#REF!</definedName>
    <definedName name="sheet51">#REF!</definedName>
    <definedName name="sheet55" localSheetId="0">#REF!</definedName>
    <definedName name="sheet55" localSheetId="4">#REF!</definedName>
    <definedName name="sheet55">#REF!</definedName>
    <definedName name="sheet555" localSheetId="0">#REF!</definedName>
    <definedName name="sheet555" localSheetId="4">#REF!</definedName>
    <definedName name="sheet555">#REF!</definedName>
    <definedName name="sheet57" localSheetId="0">#REF!</definedName>
    <definedName name="sheet57" localSheetId="4">#REF!</definedName>
    <definedName name="sheet57">#REF!</definedName>
    <definedName name="sheet6" localSheetId="0">#REF!</definedName>
    <definedName name="sheet6" localSheetId="4">#REF!</definedName>
    <definedName name="sheet6">#REF!</definedName>
    <definedName name="sheet66" localSheetId="0">#REF!</definedName>
    <definedName name="sheet66" localSheetId="4">#REF!</definedName>
    <definedName name="sheet66">#REF!</definedName>
    <definedName name="sheet77" localSheetId="0">#REF!</definedName>
    <definedName name="sheet77" localSheetId="4">#REF!</definedName>
    <definedName name="sheet77">#REF!</definedName>
    <definedName name="sheet888" localSheetId="0">#REF!</definedName>
    <definedName name="sheet888" localSheetId="4">#REF!</definedName>
    <definedName name="sheet888">#REF!</definedName>
    <definedName name="sheetr" localSheetId="0">#REF!</definedName>
    <definedName name="sheetr" localSheetId="4">#REF!</definedName>
    <definedName name="sheetr">#REF!</definedName>
    <definedName name="SheLett">[93]Lease!#REF!</definedName>
    <definedName name="shheet" localSheetId="0">#REF!</definedName>
    <definedName name="shheet" localSheetId="4">#REF!</definedName>
    <definedName name="shheet">#REF!</definedName>
    <definedName name="shos">#REF!</definedName>
    <definedName name="SIGN">[54]Notes!#REF!</definedName>
    <definedName name="SIGNING">[8]Notes!#REF!</definedName>
    <definedName name="site_opex" localSheetId="2">[107]OpEx!$D$143:$O$143</definedName>
    <definedName name="site_opex" localSheetId="0">[20]OpEx!$D$143:$O$143</definedName>
    <definedName name="site_opex" localSheetId="4">[20]OpEx!$D$143:$O$143</definedName>
    <definedName name="site_opex">[21]OpEx!$D$143:$O$143</definedName>
    <definedName name="site_rental_costs" localSheetId="2">[107]OpEx!$D$130:$O$133</definedName>
    <definedName name="site_rental_costs" localSheetId="0">[20]OpEx!$D$130:$O$133</definedName>
    <definedName name="site_rental_costs" localSheetId="4">[20]OpEx!$D$130:$O$133</definedName>
    <definedName name="site_rental_costs">[21]OpEx!$D$130:$O$133</definedName>
    <definedName name="site_sens_factor" localSheetId="2">[107]Sensitivity!$E$23:$P$23</definedName>
    <definedName name="site_sens_factor" localSheetId="0">[20]Sensitivity!$E$23:$P$23</definedName>
    <definedName name="site_sens_factor" localSheetId="4">[20]Sensitivity!$E$23:$P$23</definedName>
    <definedName name="site_sens_factor">[21]Sensitivity!$E$23:$P$23</definedName>
    <definedName name="SLSP">#N/A</definedName>
    <definedName name="sm" localSheetId="0">[33]MMR!$A$635:$IV$635,[33]MMR!$A$638:$IV$638,[33]MMR!$A$641:$IV$641,[33]MMR!$A$652:$IV$652,[33]MMR!$A$670:$IV$670,[33]MMR!$A$673:$IV$673,[33]MMR!$A$676:$IV$676,[33]MMR!$A$687:$IV$687,[33]MMR!$A$705:$IV$705,[33]MMR!$A$708:$IV$708,[33]MMR!$A$710:$IV$710,[33]MMR!$A$721:$IV$721</definedName>
    <definedName name="sm" localSheetId="4">[33]MMR!$A$635:$IV$635,[33]MMR!$A$638:$IV$638,[33]MMR!$A$641:$IV$641,[33]MMR!$A$652:$IV$652,[33]MMR!$A$670:$IV$670,[33]MMR!$A$673:$IV$673,[33]MMR!$A$676:$IV$676,[33]MMR!$A$687:$IV$687,[33]MMR!$A$705:$IV$705,[33]MMR!$A$708:$IV$708,[33]MMR!$A$710:$IV$710,[33]MMR!$A$721:$IV$721</definedName>
    <definedName name="sm">[34]MMR!$A$635:$IV$635,[34]MMR!$A$638:$IV$638,[34]MMR!$A$641:$IV$641,[34]MMR!$A$652:$IV$652,[34]MMR!$A$670:$IV$670,[34]MMR!$A$673:$IV$673,[34]MMR!$A$676:$IV$676,[34]MMR!$A$687:$IV$687,[34]MMR!$A$705:$IV$705,[34]MMR!$A$708:$IV$708,[34]MMR!$A$710:$IV$710,[34]MMR!$A$721:$IV$721</definedName>
    <definedName name="sm_cost" localSheetId="0">[33]MMR!$A$1357:$IV$1357</definedName>
    <definedName name="sm_cost" localSheetId="4">[33]MMR!$A$1357:$IV$1357</definedName>
    <definedName name="sm_cost">[34]MMR!$A$1357:$IV$1357</definedName>
    <definedName name="sm_cost_cre" localSheetId="0">[33]MMR!$A$1355:$IV$1355</definedName>
    <definedName name="sm_cost_cre" localSheetId="4">[33]MMR!$A$1355:$IV$1355</definedName>
    <definedName name="sm_cost_cre">[34]MMR!$A$1355:$IV$1355</definedName>
    <definedName name="sm_cost_isp" localSheetId="0">[33]MMR!$A$1356:$IV$1356</definedName>
    <definedName name="sm_cost_isp" localSheetId="4">[33]MMR!$A$1356:$IV$1356</definedName>
    <definedName name="sm_cost_isp">[34]MMR!$A$1356:$IV$1356</definedName>
    <definedName name="sm_cost_pre" localSheetId="0">[33]MMR!$A$1354:$IV$1354</definedName>
    <definedName name="sm_cost_pre" localSheetId="4">[33]MMR!$A$1354:$IV$1354</definedName>
    <definedName name="sm_cost_pre">[34]MMR!$A$1354:$IV$1354</definedName>
    <definedName name="sm_cre" localSheetId="0">'[68]2001'!$A$635:$IV$635,'[68]2001'!$A$638:$IV$638,'[68]2001'!$A$641:$IV$641,'[68]2001'!$A$652:$IV$652</definedName>
    <definedName name="sm_cre" localSheetId="4">'[68]2001'!$A$635:$IV$635,'[68]2001'!$A$638:$IV$638,'[68]2001'!$A$641:$IV$641,'[68]2001'!$A$652:$IV$652</definedName>
    <definedName name="sm_cre">'[69]2001'!$A$635:$IV$635,'[69]2001'!$A$638:$IV$638,'[69]2001'!$A$641:$IV$641,'[69]2001'!$A$652:$IV$652</definedName>
    <definedName name="sm_ga" localSheetId="0">[33]MMR!$A$1360:$IV$1360</definedName>
    <definedName name="sm_ga" localSheetId="4">[33]MMR!$A$1360:$IV$1360</definedName>
    <definedName name="sm_ga">[34]MMR!$A$1360:$IV$1360</definedName>
    <definedName name="sm_isp" localSheetId="0">'[68]2001'!$A$705:$IV$705,'[68]2001'!$A$708:$IV$708,'[68]2001'!$A$710:$IV$710,'[68]2001'!$A$721:$IV$721</definedName>
    <definedName name="sm_isp" localSheetId="4">'[68]2001'!$A$705:$IV$705,'[68]2001'!$A$708:$IV$708,'[68]2001'!$A$710:$IV$710,'[68]2001'!$A$721:$IV$721</definedName>
    <definedName name="sm_isp">'[69]2001'!$A$705:$IV$705,'[69]2001'!$A$708:$IV$708,'[69]2001'!$A$710:$IV$710,'[69]2001'!$A$721:$IV$721</definedName>
    <definedName name="sm_pre" localSheetId="0">'[68]2001'!$A$670:$IV$670,'[68]2001'!$A$673:$IV$673,'[68]2001'!$A$676:$IV$676,'[68]2001'!$A$687:$IV$687</definedName>
    <definedName name="sm_pre" localSheetId="4">'[68]2001'!$A$670:$IV$670,'[68]2001'!$A$673:$IV$673,'[68]2001'!$A$676:$IV$676,'[68]2001'!$A$687:$IV$687</definedName>
    <definedName name="sm_pre">'[69]2001'!$A$670:$IV$670,'[69]2001'!$A$673:$IV$673,'[69]2001'!$A$676:$IV$676,'[69]2001'!$A$687:$IV$687</definedName>
    <definedName name="sm_total" localSheetId="0">'[68]2001'!$A$844:$IV$844,'[68]2001'!$A$739:$IV$739</definedName>
    <definedName name="sm_total" localSheetId="4">'[68]2001'!$A$844:$IV$844,'[68]2001'!$A$739:$IV$739</definedName>
    <definedName name="sm_total">'[69]2001'!$A$844:$IV$844,'[69]2001'!$A$739:$IV$739</definedName>
    <definedName name="SmallNum" localSheetId="2">'[111]M-Share'!$G$12</definedName>
    <definedName name="SmallNum" localSheetId="0">'[52]M-Share'!$G$12</definedName>
    <definedName name="SmallNum" localSheetId="4">'[52]M-Share'!$G$12</definedName>
    <definedName name="SmallNum">'[94]M-Share'!$G$12</definedName>
    <definedName name="social_costs" localSheetId="2">[107]OpEx!$D$72:$O$72</definedName>
    <definedName name="social_costs" localSheetId="0">[20]OpEx!$D$72:$O$72</definedName>
    <definedName name="social_costs" localSheetId="4">[20]OpEx!$D$72:$O$72</definedName>
    <definedName name="social_costs">[21]OpEx!$D$72:$O$72</definedName>
    <definedName name="Software">#REF!</definedName>
    <definedName name="sp">#REF!</definedName>
    <definedName name="sp_proportion" localSheetId="2">[107]OpEx!$D$188:$O$188</definedName>
    <definedName name="sp_proportion" localSheetId="0">[20]OpEx!$D$188:$O$188</definedName>
    <definedName name="sp_proportion" localSheetId="4">[20]OpEx!$D$188:$O$188</definedName>
    <definedName name="sp_proportion">[21]OpEx!$D$188:$O$188</definedName>
    <definedName name="SPEC" localSheetId="2">[104]Opex!#REF!</definedName>
    <definedName name="SPEC">[26]Opex!#REF!</definedName>
    <definedName name="SPECW" localSheetId="2">[104]Opex!#REF!</definedName>
    <definedName name="SPECW">[26]Opex!#REF!</definedName>
    <definedName name="Spot">#REF!</definedName>
    <definedName name="SS">#REF!</definedName>
    <definedName name="staff_salaries" localSheetId="2">[107]OpEx!$D$75:$O$83</definedName>
    <definedName name="staff_salaries" localSheetId="0">[20]OpEx!$D$75:$O$83</definedName>
    <definedName name="staff_salaries" localSheetId="4">[20]OpEx!$D$75:$O$83</definedName>
    <definedName name="staff_salaries">[21]OpEx!$D$75:$O$83</definedName>
    <definedName name="start" localSheetId="0">[33]MMR!$J$1:$J$65536</definedName>
    <definedName name="start" localSheetId="4">[33]MMR!$J$1:$J$65536</definedName>
    <definedName name="start">[34]MMR!$J$1:$J$65536</definedName>
    <definedName name="STARTJOURNALIMPORT1">#REF!</definedName>
    <definedName name="step04" localSheetId="2">#REF!</definedName>
    <definedName name="step04">#REF!</definedName>
    <definedName name="step05" localSheetId="2">#REF!</definedName>
    <definedName name="step05">#REF!</definedName>
    <definedName name="step06" localSheetId="2">#REF!</definedName>
    <definedName name="step06">#REF!</definedName>
    <definedName name="step07">[95]PRE!#REF!</definedName>
    <definedName name="step08" localSheetId="2">'[113]FORECAST:FORECAST PREPAID'!$I$4:$I$42</definedName>
    <definedName name="step08" localSheetId="0">'[58]FORECAST:FORECAST PREPAID'!$I$4:$I$42</definedName>
    <definedName name="step08" localSheetId="4">'[58]FORECAST:FORECAST PREPAID'!$I$4:$I$42</definedName>
    <definedName name="step08">'[40]FORECAST:FORECAST PREPAID'!$I$4:$I$42</definedName>
    <definedName name="step09">#REF!,#REF!</definedName>
    <definedName name="step10" localSheetId="2">#REF!</definedName>
    <definedName name="step10">#REF!</definedName>
    <definedName name="step1000" localSheetId="0">[80]Incoming!$AA$10:$AA$95</definedName>
    <definedName name="step1000" localSheetId="4">[80]Incoming!$AA$10:$AA$95</definedName>
    <definedName name="step1000">[81]Incoming!$AA$10:$AA$95</definedName>
    <definedName name="step11" localSheetId="2">#REF!</definedName>
    <definedName name="step11">#REF!</definedName>
    <definedName name="step12" localSheetId="2">#REF!</definedName>
    <definedName name="step12">#REF!</definedName>
    <definedName name="step20" localSheetId="0">#REF!,#REF!</definedName>
    <definedName name="step20" localSheetId="4">#REF!,#REF!</definedName>
    <definedName name="step20">#REF!,#REF!</definedName>
    <definedName name="step21" localSheetId="0">#REF!,#REF!</definedName>
    <definedName name="step21" localSheetId="4">#REF!,#REF!</definedName>
    <definedName name="step21">#REF!,#REF!</definedName>
    <definedName name="step22" localSheetId="2">#REF!</definedName>
    <definedName name="step22">#REF!</definedName>
    <definedName name="step23" localSheetId="2">#REF!</definedName>
    <definedName name="step23">#REF!</definedName>
    <definedName name="step241">#REF!</definedName>
    <definedName name="step242" localSheetId="2">#REF!</definedName>
    <definedName name="step242">#REF!</definedName>
    <definedName name="step243" localSheetId="2">#REF!</definedName>
    <definedName name="step243">#REF!</definedName>
    <definedName name="step25">#REF!</definedName>
    <definedName name="step26">#REF!</definedName>
    <definedName name="step27" localSheetId="2">#REF!</definedName>
    <definedName name="step27">#REF!</definedName>
    <definedName name="step35" localSheetId="2">[113]MTHCF!$G$57:$S$62,[113]MTHCF!$G$16:$S$17</definedName>
    <definedName name="step35" localSheetId="0">[58]MTHCF!$G$57:$S$62,[58]MTHCF!$G$16:$S$17</definedName>
    <definedName name="step35" localSheetId="4">[58]MTHCF!$G$57:$S$62,[58]MTHCF!$G$16:$S$17</definedName>
    <definedName name="step35">[40]MTHCF!$G$57:$S$62,[40]MTHCF!$G$16:$S$17</definedName>
    <definedName name="step36">#REF!</definedName>
    <definedName name="step37">#REF!</definedName>
    <definedName name="step38">#REF!,#REF!,#REF!,#REF!,#REF!</definedName>
    <definedName name="STF" localSheetId="2">#REF!</definedName>
    <definedName name="STF">#REF!</definedName>
    <definedName name="storage">'[36]Reference Data'!$C$137:$C$142</definedName>
    <definedName name="StratPlan" localSheetId="2">[119]StratPlan!$D$6:$M$120</definedName>
    <definedName name="StratPlan" localSheetId="0">[90]StratPlan!$D$6:$M$120</definedName>
    <definedName name="StratPlan" localSheetId="4">[90]StratPlan!$D$6:$M$120</definedName>
    <definedName name="StratPlan">[91]StratPlan!$D$6:$M$120</definedName>
    <definedName name="Struct.cat">[50]STRUCT!$A$1:$IV$1</definedName>
    <definedName name="Structure">[50]STRUCT!$A$1:$L$65536</definedName>
    <definedName name="Stub">#REF!</definedName>
    <definedName name="SubAnal">[37]Shares!$A$404:$R$452</definedName>
    <definedName name="SubAnal0">[37]Shares!$A$404</definedName>
    <definedName name="SubAnal1">[37]Shares!$D$407</definedName>
    <definedName name="SUBMISSION">#REF!</definedName>
    <definedName name="SUBMIT" localSheetId="2">[8]Notes!#REF!</definedName>
    <definedName name="SUBMIT" localSheetId="0">[8]Notes!#REF!</definedName>
    <definedName name="SUBMIT" localSheetId="4">[8]Notes!#REF!</definedName>
    <definedName name="SUBMIT">[8]Notes!#REF!</definedName>
    <definedName name="subs_call_rev_seg1" localSheetId="2">[107]Revenues!$D$132:$O$132</definedName>
    <definedName name="subs_call_rev_seg1" localSheetId="0">[20]Revenues!$D$132:$O$132</definedName>
    <definedName name="subs_call_rev_seg1" localSheetId="4">[20]Revenues!$D$132:$O$132</definedName>
    <definedName name="subs_call_rev_seg1">[21]Revenues!$D$132:$O$132</definedName>
    <definedName name="subs_call_rev_seg10" localSheetId="2">[107]Revenues!$D$142:$O$142</definedName>
    <definedName name="subs_call_rev_seg10" localSheetId="0">[20]Revenues!$D$142:$O$142</definedName>
    <definedName name="subs_call_rev_seg10" localSheetId="4">[20]Revenues!$D$142:$O$142</definedName>
    <definedName name="subs_call_rev_seg10">[21]Revenues!$D$142:$O$142</definedName>
    <definedName name="subs_call_rev_seg2" localSheetId="2">[107]Revenues!$D$133:$O$133</definedName>
    <definedName name="subs_call_rev_seg2" localSheetId="0">[20]Revenues!$D$133:$O$133</definedName>
    <definedName name="subs_call_rev_seg2" localSheetId="4">[20]Revenues!$D$133:$O$133</definedName>
    <definedName name="subs_call_rev_seg2">[21]Revenues!$D$133:$O$133</definedName>
    <definedName name="subs_call_rev_seg3" localSheetId="2">[107]Revenues!$D$134:$O$134</definedName>
    <definedName name="subs_call_rev_seg3" localSheetId="0">[20]Revenues!$D$134:$O$134</definedName>
    <definedName name="subs_call_rev_seg3" localSheetId="4">[20]Revenues!$D$134:$O$134</definedName>
    <definedName name="subs_call_rev_seg3">[21]Revenues!$D$134:$O$134</definedName>
    <definedName name="subs_call_rev_seg4" localSheetId="2">[107]Revenues!$D$135:$O$135</definedName>
    <definedName name="subs_call_rev_seg4" localSheetId="0">[20]Revenues!$D$135:$O$135</definedName>
    <definedName name="subs_call_rev_seg4" localSheetId="4">[20]Revenues!$D$135:$O$135</definedName>
    <definedName name="subs_call_rev_seg4">[21]Revenues!$D$135:$O$135</definedName>
    <definedName name="subs_call_rev_seg5" localSheetId="2">[107]Revenues!$D$137:$O$137</definedName>
    <definedName name="subs_call_rev_seg5" localSheetId="0">[20]Revenues!$D$137:$O$137</definedName>
    <definedName name="subs_call_rev_seg5" localSheetId="4">[20]Revenues!$D$137:$O$137</definedName>
    <definedName name="subs_call_rev_seg5">[21]Revenues!$D$137:$O$137</definedName>
    <definedName name="subs_call_rev_seg6" localSheetId="2">[107]Revenues!$D$138:$O$138</definedName>
    <definedName name="subs_call_rev_seg6" localSheetId="0">[20]Revenues!$D$138:$O$138</definedName>
    <definedName name="subs_call_rev_seg6" localSheetId="4">[20]Revenues!$D$138:$O$138</definedName>
    <definedName name="subs_call_rev_seg6">[21]Revenues!$D$138:$O$138</definedName>
    <definedName name="subs_call_rev_seg7" localSheetId="2">[107]Revenues!$D$139:$O$139</definedName>
    <definedName name="subs_call_rev_seg7" localSheetId="0">[20]Revenues!$D$139:$O$139</definedName>
    <definedName name="subs_call_rev_seg7" localSheetId="4">[20]Revenues!$D$139:$O$139</definedName>
    <definedName name="subs_call_rev_seg7">[21]Revenues!$D$139:$O$139</definedName>
    <definedName name="subs_call_rev_seg8" localSheetId="2">[107]Revenues!$D$140:$O$140</definedName>
    <definedName name="subs_call_rev_seg8" localSheetId="0">[20]Revenues!$D$140:$O$140</definedName>
    <definedName name="subs_call_rev_seg8" localSheetId="4">[20]Revenues!$D$140:$O$140</definedName>
    <definedName name="subs_call_rev_seg8">[21]Revenues!$D$140:$O$140</definedName>
    <definedName name="subs_call_rev_seg9" localSheetId="2">[107]Revenues!$D$141:$O$141</definedName>
    <definedName name="subs_call_rev_seg9" localSheetId="0">[20]Revenues!$D$141:$O$141</definedName>
    <definedName name="subs_call_rev_seg9" localSheetId="4">[20]Revenues!$D$141:$O$141</definedName>
    <definedName name="subs_call_rev_seg9">[21]Revenues!$D$141:$O$141</definedName>
    <definedName name="subs_cre" localSheetId="0">[33]MMR!$A$1321:$IV$1321</definedName>
    <definedName name="subs_cre" localSheetId="4">[33]MMR!$A$1321:$IV$1321</definedName>
    <definedName name="subs_cre">[34]MMR!$A$1321:$IV$1321</definedName>
    <definedName name="subs_pre" localSheetId="0">[33]MMR!$A$1322:$IV$1322</definedName>
    <definedName name="subs_pre" localSheetId="4">[33]MMR!$A$1322:$IV$1322</definedName>
    <definedName name="subs_pre">[34]MMR!$A$1322:$IV$1322</definedName>
    <definedName name="SUBS01" localSheetId="2">[104]Revenue!#REF!</definedName>
    <definedName name="SUBS01">[26]Revenue!#REF!</definedName>
    <definedName name="SUBSLOC" localSheetId="2">[104]Capex!#REF!</definedName>
    <definedName name="SUBSLOC">[26]Capex!#REF!</definedName>
    <definedName name="suburban_carriers_installed" localSheetId="2">'[107]UMTS Capex'!$D$301:$O$301</definedName>
    <definedName name="suburban_carriers_installed" localSheetId="0">'[20]UMTS Capex'!$D$301:$O$301</definedName>
    <definedName name="suburban_carriers_installed" localSheetId="4">'[20]UMTS Capex'!$D$301:$O$301</definedName>
    <definedName name="suburban_carriers_installed">'[21]UMTS Capex'!$D$301:$O$301</definedName>
    <definedName name="suburban_data_traffic" localSheetId="2">'[107]UMTS Capex'!$D$208:$O$208</definedName>
    <definedName name="suburban_data_traffic" localSheetId="0">'[20]UMTS Capex'!$D$208:$O$208</definedName>
    <definedName name="suburban_data_traffic" localSheetId="4">'[20]UMTS Capex'!$D$208:$O$208</definedName>
    <definedName name="suburban_data_traffic">'[21]UMTS Capex'!$D$208:$O$208</definedName>
    <definedName name="suburban_microcells_installed" localSheetId="2">'[107]UMTS Capex'!$D$308:$O$308</definedName>
    <definedName name="suburban_microcells_installed" localSheetId="0">'[20]UMTS Capex'!$D$308:$O$308</definedName>
    <definedName name="suburban_microcells_installed" localSheetId="4">'[20]UMTS Capex'!$D$308:$O$308</definedName>
    <definedName name="suburban_microcells_installed">'[21]UMTS Capex'!$D$308:$O$308</definedName>
    <definedName name="SUBW" localSheetId="2">[104]Subs!#REF!</definedName>
    <definedName name="SUBW">[26]Subs!#REF!</definedName>
    <definedName name="SUM">#REF!</definedName>
    <definedName name="SumCol">#REF!</definedName>
    <definedName name="Summary">[37]Summary!$A$1:$Q$56</definedName>
    <definedName name="Summary0">[37]Summary!$A$1</definedName>
    <definedName name="Summary1">[37]Summary!$C$4</definedName>
    <definedName name="SummaryAuditDifferences">#REF!</definedName>
    <definedName name="SUMMOD1">#REF!</definedName>
    <definedName name="SUMMOD2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[50]Lists!$B$27</definedName>
    <definedName name="supplier">'[36]Reference Data'!$C$112:$C$114</definedName>
    <definedName name="supplier_credit_term" localSheetId="2">'[107]Funds and Valuation'!$C$75</definedName>
    <definedName name="supplier_credit_term" localSheetId="0">'[20]Funds and Valuation'!$C$75</definedName>
    <definedName name="supplier_credit_term" localSheetId="4">'[20]Funds and Valuation'!$C$75</definedName>
    <definedName name="supplier_credit_term">'[21]Funds and Valuation'!$C$75</definedName>
    <definedName name="supplier_principal_repayment" localSheetId="2">'[107]Funds and Valuation'!$E$75:$P$75</definedName>
    <definedName name="supplier_principal_repayment" localSheetId="0">'[20]Funds and Valuation'!$E$75:$P$75</definedName>
    <definedName name="supplier_principal_repayment" localSheetId="4">'[20]Funds and Valuation'!$E$75:$P$75</definedName>
    <definedName name="supplier_principal_repayment">'[21]Funds and Valuation'!$E$75:$P$75</definedName>
    <definedName name="support_staff" localSheetId="2">[107]OpEx!$D$15:$O$15</definedName>
    <definedName name="support_staff" localSheetId="0">[20]OpEx!$D$15:$O$15</definedName>
    <definedName name="support_staff" localSheetId="4">[20]OpEx!$D$15:$O$15</definedName>
    <definedName name="support_staff">[21]OpEx!$D$15:$O$15</definedName>
    <definedName name="supportapplications">'[36]Reference Data'!$B$76:$B$78</definedName>
    <definedName name="switch_space_cost" localSheetId="2">[107]OpEx!$D$114:$O$114</definedName>
    <definedName name="switch_space_cost" localSheetId="0">[20]OpEx!$D$114:$O$114</definedName>
    <definedName name="switch_space_cost" localSheetId="4">[20]OpEx!$D$114:$O$114</definedName>
    <definedName name="switch_space_cost">[21]OpEx!$D$114:$O$114</definedName>
    <definedName name="SWS" hidden="1">[14]JAN!$D$46:$D$50</definedName>
    <definedName name="t" localSheetId="2">#REF!</definedName>
    <definedName name="t" localSheetId="0">#REF!</definedName>
    <definedName name="t" localSheetId="4">#REF!</definedName>
    <definedName name="t">#REF!</definedName>
    <definedName name="T_DATE">#N/A</definedName>
    <definedName name="table_MSC_minlinks" localSheetId="2">[104]Capex!#REF!</definedName>
    <definedName name="table_MSC_minlinks">[26]Capex!#REF!</definedName>
    <definedName name="TAMIL">#REF!</definedName>
    <definedName name="TarCalc">[37]Tariffs!$A$84:$Q$154</definedName>
    <definedName name="TarCalc0">[37]Tariffs!$A$84</definedName>
    <definedName name="TarCalc1">[37]Tariffs!$C$86</definedName>
    <definedName name="target">#REF!</definedName>
    <definedName name="targtList" localSheetId="0">#REF!</definedName>
    <definedName name="targtList" localSheetId="4">#REF!</definedName>
    <definedName name="targtList">#REF!</definedName>
    <definedName name="tariff_sens_factor" localSheetId="2">[107]Sensitivity!$E$20:$P$20</definedName>
    <definedName name="tariff_sens_factor" localSheetId="0">[20]Sensitivity!$E$20:$P$20</definedName>
    <definedName name="tariff_sens_factor" localSheetId="4">[20]Sensitivity!$E$20:$P$20</definedName>
    <definedName name="tariff_sens_factor">[21]Sensitivity!$E$20:$P$20</definedName>
    <definedName name="TariffInput">[37]Inputs!$B$47</definedName>
    <definedName name="TariffInput1">[37]Inputs!$D$51</definedName>
    <definedName name="TARW" localSheetId="2">[104]Revenue!#REF!</definedName>
    <definedName name="TARW">[26]Revenue!#REF!</definedName>
    <definedName name="TAX_COM">#REF!</definedName>
    <definedName name="tax_liability" localSheetId="2">'[107]Funds and Valuation'!$E$42:$P$42</definedName>
    <definedName name="tax_liability" localSheetId="0">'[20]Funds and Valuation'!$E$42:$P$42</definedName>
    <definedName name="tax_liability" localSheetId="4">'[20]Funds and Valuation'!$E$42:$P$42</definedName>
    <definedName name="tax_liability">'[21]Funds and Valuation'!$E$42:$P$42</definedName>
    <definedName name="Tax_payable" localSheetId="2">'[107]Funds and Valuation'!$E$35:$P$35</definedName>
    <definedName name="Tax_payable" localSheetId="0">'[20]Funds and Valuation'!$E$35:$P$35</definedName>
    <definedName name="Tax_payable" localSheetId="4">'[20]Funds and Valuation'!$E$35:$P$35</definedName>
    <definedName name="Tax_payable">'[21]Funds and Valuation'!$E$35:$P$35</definedName>
    <definedName name="Tax_rate" localSheetId="2">'[107]Funds and Valuation'!$C$35</definedName>
    <definedName name="Tax_rate" localSheetId="0">'[20]Funds and Valuation'!$C$35</definedName>
    <definedName name="Tax_rate" localSheetId="4">'[20]Funds and Valuation'!$C$35</definedName>
    <definedName name="Tax_rate">'[21]Funds and Valuation'!$C$35</definedName>
    <definedName name="tax_shield_used" localSheetId="2">'[107]Funds and Valuation'!$E$34:$P$34</definedName>
    <definedName name="tax_shield_used" localSheetId="0">'[20]Funds and Valuation'!$E$34:$P$34</definedName>
    <definedName name="tax_shield_used" localSheetId="4">'[20]Funds and Valuation'!$E$34:$P$34</definedName>
    <definedName name="tax_shield_used">'[21]Funds and Valuation'!$E$34:$P$34</definedName>
    <definedName name="taxes" localSheetId="0">[33]MMR!$A$1131:$IV$1131</definedName>
    <definedName name="taxes" localSheetId="4">[33]MMR!$A$1131:$IV$1131</definedName>
    <definedName name="taxes">[34]MMR!$A$1131:$IV$1131</definedName>
    <definedName name="TBL">#N/A</definedName>
    <definedName name="TEAM">#N/A</definedName>
    <definedName name="TECH" localSheetId="2">[104]Opex!#REF!</definedName>
    <definedName name="TECH">[26]Opex!#REF!</definedName>
    <definedName name="TECHNO" localSheetId="2">[104]Subs!#REF!</definedName>
    <definedName name="TECHNO">[26]Subs!#REF!</definedName>
    <definedName name="technology_list" localSheetId="2">'[107]Current Inputs'!$V$5:$V$8</definedName>
    <definedName name="technology_list" localSheetId="0">'[20]Current Inputs'!$V$5:$V$8</definedName>
    <definedName name="technology_list" localSheetId="4">'[20]Current Inputs'!$V$5:$V$8</definedName>
    <definedName name="technology_list">'[21]Current Inputs'!$V$5:$V$8</definedName>
    <definedName name="TEMPLATENUMBER1">#REF!</definedName>
    <definedName name="TEMPLATESTYLE1">#REF!</definedName>
    <definedName name="TEMPLATETYPE1">#REF!</definedName>
    <definedName name="term_value">#REF!</definedName>
    <definedName name="test" localSheetId="0">#REF!</definedName>
    <definedName name="test" localSheetId="4">#REF!</definedName>
    <definedName name="test">#REF!</definedName>
    <definedName name="Test1">[82]Inputs!#REF!</definedName>
    <definedName name="Test2">[82]Inputs!#REF!</definedName>
    <definedName name="TextRefCopyRangeCount" hidden="1">2</definedName>
    <definedName name="THESS">#REF!</definedName>
    <definedName name="this" localSheetId="0">[33]MMR!$R$1:$R$65536</definedName>
    <definedName name="this" localSheetId="4">[33]MMR!$R$1:$R$65536</definedName>
    <definedName name="this">[34]MMR!$R$1:$R$65536</definedName>
    <definedName name="tiralbal">#REF!</definedName>
    <definedName name="TITLE">#N/A</definedName>
    <definedName name="TITLE1">#REF!</definedName>
    <definedName name="TIWMOD1">#REF!</definedName>
    <definedName name="TIWSubs">[37]Shares!$A$354:$R$402</definedName>
    <definedName name="TIWSubs0">[37]Shares!$A$354</definedName>
    <definedName name="TIWSubs1">[37]Shares!$D$357</definedName>
    <definedName name="tndr">'[96]Budget 2005'!$C$249</definedName>
    <definedName name="TopBand1" localSheetId="2">'[111]M-Potential'!#REF!</definedName>
    <definedName name="TopBand1">'[52]M-Potential'!#REF!</definedName>
    <definedName name="TOT_SAL">#N/A</definedName>
    <definedName name="TOTAL" localSheetId="0">#REF!</definedName>
    <definedName name="TOTAL" localSheetId="4">#REF!</definedName>
    <definedName name="TOTAL">#REF!</definedName>
    <definedName name="total_call_revenue" localSheetId="2">[107]Revenues!$D$174:$O$174</definedName>
    <definedName name="total_call_revenue" localSheetId="0">[20]Revenues!$D$174:$O$174</definedName>
    <definedName name="total_call_revenue" localSheetId="4">[20]Revenues!$D$174:$O$174</definedName>
    <definedName name="total_call_revenue">[21]Revenues!$D$174:$O$174</definedName>
    <definedName name="total_ce_space" localSheetId="2">[107]OpEx!$D$111:$O$111</definedName>
    <definedName name="total_ce_space" localSheetId="0">[20]OpEx!$D$111:$O$111</definedName>
    <definedName name="total_ce_space" localSheetId="4">[20]OpEx!$D$111:$O$111</definedName>
    <definedName name="total_ce_space">[21]OpEx!$D$111:$O$111</definedName>
    <definedName name="total_corporate_marketing" localSheetId="2">[107]OpEx!$D$215:$O$215</definedName>
    <definedName name="total_corporate_marketing" localSheetId="0">[20]OpEx!$D$215:$O$215</definedName>
    <definedName name="total_corporate_marketing" localSheetId="4">[20]OpEx!$D$215:$O$215</definedName>
    <definedName name="total_corporate_marketing">[21]OpEx!$D$215:$O$215</definedName>
    <definedName name="total_data_revenue" localSheetId="2">[107]Revenues!$D$221:$O$221</definedName>
    <definedName name="total_data_revenue" localSheetId="0">[20]Revenues!$D$221:$O$221</definedName>
    <definedName name="total_data_revenue" localSheetId="4">[20]Revenues!$D$221:$O$221</definedName>
    <definedName name="total_data_revenue">[21]Revenues!$D$221:$O$221</definedName>
    <definedName name="total_dense_sites" localSheetId="2">'[107]UMTS Capex'!$D$508:$O$508</definedName>
    <definedName name="total_dense_sites" localSheetId="0">'[20]UMTS Capex'!$D$508:$O$508</definedName>
    <definedName name="total_dense_sites" localSheetId="4">'[20]UMTS Capex'!$D$508:$O$508</definedName>
    <definedName name="total_dense_sites">'[21]UMTS Capex'!$D$508:$O$508</definedName>
    <definedName name="total_depreciation" localSheetId="2">'[107]UMTS Capex'!$D$498:$O$498</definedName>
    <definedName name="total_depreciation" localSheetId="0">'[20]UMTS Capex'!$D$498:$O$498</definedName>
    <definedName name="total_depreciation" localSheetId="4">'[20]UMTS Capex'!$D$498:$O$498</definedName>
    <definedName name="total_depreciation">'[21]UMTS Capex'!$D$498:$O$498</definedName>
    <definedName name="Total_dividends" localSheetId="2">'[107]Funds and Valuation'!$E$62:$P$62</definedName>
    <definedName name="Total_dividends" localSheetId="0">'[20]Funds and Valuation'!$E$62:$P$62</definedName>
    <definedName name="Total_dividends" localSheetId="4">'[20]Funds and Valuation'!$E$62:$P$62</definedName>
    <definedName name="Total_dividends">'[21]Funds and Valuation'!$E$62:$P$62</definedName>
    <definedName name="Total_Equity" localSheetId="2">'[107]Funds and Valuation'!$E$61:$P$61</definedName>
    <definedName name="Total_Equity" localSheetId="0">'[20]Funds and Valuation'!$E$61:$P$61</definedName>
    <definedName name="Total_Equity" localSheetId="4">'[20]Funds and Valuation'!$E$61:$P$61</definedName>
    <definedName name="Total_Equity">'[21]Funds and Valuation'!$E$61:$P$61</definedName>
    <definedName name="total_headcount" localSheetId="2">[107]OpEx!$D$55:$O$55</definedName>
    <definedName name="total_headcount" localSheetId="0">[20]OpEx!$D$55:$O$55</definedName>
    <definedName name="total_headcount" localSheetId="4">[20]OpEx!$D$55:$O$55</definedName>
    <definedName name="total_headcount">[21]OpEx!$D$55:$O$55</definedName>
    <definedName name="total_hs_subsidy" localSheetId="2">[107]OpEx!$D$206:$O$206</definedName>
    <definedName name="total_hs_subsidy" localSheetId="0">[20]OpEx!$D$206:$O$206</definedName>
    <definedName name="total_hs_subsidy" localSheetId="4">[20]OpEx!$D$206:$O$206</definedName>
    <definedName name="total_hs_subsidy">[21]OpEx!$D$206:$O$206</definedName>
    <definedName name="total_incoming_mins" localSheetId="2">[107]Revenues!$D$112:$O$112</definedName>
    <definedName name="total_incoming_mins" localSheetId="0">[20]Revenues!$D$112:$O$112</definedName>
    <definedName name="total_incoming_mins" localSheetId="4">[20]Revenues!$D$112:$O$112</definedName>
    <definedName name="total_incoming_mins">[21]Revenues!$D$112:$O$112</definedName>
    <definedName name="total_installed_microcells" localSheetId="2">'[107]UMTS Capex'!$D$513:$O$513</definedName>
    <definedName name="total_installed_microcells" localSheetId="0">'[20]UMTS Capex'!$D$513:$O$513</definedName>
    <definedName name="total_installed_microcells" localSheetId="4">'[20]UMTS Capex'!$D$513:$O$513</definedName>
    <definedName name="total_installed_microcells">'[21]UMTS Capex'!$D$513:$O$513</definedName>
    <definedName name="total_leased_line_opex" localSheetId="2">[107]OpEx!$D$182:$O$182</definedName>
    <definedName name="total_leased_line_opex" localSheetId="0">[20]OpEx!$D$182:$O$182</definedName>
    <definedName name="total_leased_line_opex" localSheetId="4">[20]OpEx!$D$182:$O$182</definedName>
    <definedName name="total_leased_line_opex">[21]OpEx!$D$182:$O$182</definedName>
    <definedName name="Total_lines" localSheetId="2">'[107]Funds and Valuation'!$E$18:$P$18</definedName>
    <definedName name="Total_lines" localSheetId="0">'[20]Funds and Valuation'!$E$18:$P$18</definedName>
    <definedName name="Total_lines" localSheetId="4">'[20]Funds and Valuation'!$E$18:$P$18</definedName>
    <definedName name="Total_lines">'[21]Funds and Valuation'!$E$18:$P$18</definedName>
    <definedName name="total_new_equity" localSheetId="2">'[107]Funds and Valuation'!$E$60:$P$60</definedName>
    <definedName name="total_new_equity" localSheetId="0">'[20]Funds and Valuation'!$E$60:$P$60</definedName>
    <definedName name="total_new_equity" localSheetId="4">'[20]Funds and Valuation'!$E$60:$P$60</definedName>
    <definedName name="total_new_equity">'[21]Funds and Valuation'!$E$60:$P$60</definedName>
    <definedName name="Total_oper_ex" localSheetId="2">'[107]Funds and Valuation'!$E$20:$P$20</definedName>
    <definedName name="Total_oper_ex" localSheetId="0">'[20]Funds and Valuation'!$E$20:$P$20</definedName>
    <definedName name="Total_oper_ex" localSheetId="4">'[20]Funds and Valuation'!$E$20:$P$20</definedName>
    <definedName name="Total_oper_ex">'[21]Funds and Valuation'!$E$20:$P$20</definedName>
    <definedName name="total_opex" localSheetId="2">[107]OpEx!$D$249:$O$249</definedName>
    <definedName name="total_opex" localSheetId="0">[20]OpEx!$D$249:$O$249</definedName>
    <definedName name="total_opex" localSheetId="4">[20]OpEx!$D$249:$O$249</definedName>
    <definedName name="total_opex">[21]OpEx!$D$249:$O$249</definedName>
    <definedName name="total_other_opex" localSheetId="2">[107]OpEx!$D$233:$O$233</definedName>
    <definedName name="total_other_opex" localSheetId="0">[20]OpEx!$D$233:$O$233</definedName>
    <definedName name="total_other_opex" localSheetId="4">[20]OpEx!$D$233:$O$233</definedName>
    <definedName name="total_other_opex">[21]OpEx!$D$233:$O$233</definedName>
    <definedName name="total_outgoing_minutes" localSheetId="2">[107]Revenues!$D$100:$O$100</definedName>
    <definedName name="total_outgoing_minutes" localSheetId="0">[20]Revenues!$D$100:$O$100</definedName>
    <definedName name="total_outgoing_minutes" localSheetId="4">[20]Revenues!$D$100:$O$100</definedName>
    <definedName name="total_outgoing_minutes">[21]Revenues!$D$100:$O$100</definedName>
    <definedName name="Total_Payment" localSheetId="1">Scheduled_Payment+Extra_Payment</definedName>
    <definedName name="Total_Payment" localSheetId="5">Scheduled_Payment+Extra_Payment</definedName>
    <definedName name="Total_Payment" localSheetId="2">Scheduled_Payment+Extra_Payment</definedName>
    <definedName name="Total_Payment" localSheetId="0">Scheduled_Payment+Extra_Payment</definedName>
    <definedName name="Total_Payment" localSheetId="4">Scheduled_Payment+Extra_Payment</definedName>
    <definedName name="Total_Payment">Scheduled_Payment+Extra_Payment</definedName>
    <definedName name="Total_revenue" localSheetId="0">[33]MMR!$A$546:$IV$546</definedName>
    <definedName name="Total_revenue" localSheetId="4">[33]MMR!$A$546:$IV$546</definedName>
    <definedName name="Total_revenue">[34]MMR!$A$546:$IV$546</definedName>
    <definedName name="Total_revenue_cre" localSheetId="0">[33]MMR!$A$543:$IV$543</definedName>
    <definedName name="Total_revenue_cre" localSheetId="4">[33]MMR!$A$543:$IV$543</definedName>
    <definedName name="Total_revenue_cre">[34]MMR!$A$543:$IV$543</definedName>
    <definedName name="Total_revenue_pre" localSheetId="0">[33]MMR!$A$544:$IV$544</definedName>
    <definedName name="Total_revenue_pre" localSheetId="4">[33]MMR!$A$544:$IV$544</definedName>
    <definedName name="Total_revenue_pre">[34]MMR!$A$544:$IV$544</definedName>
    <definedName name="total_salary_cost" localSheetId="2">[107]OpEx!$D$95:$O$95</definedName>
    <definedName name="total_salary_cost" localSheetId="0">[20]OpEx!$D$95:$O$95</definedName>
    <definedName name="total_salary_cost" localSheetId="4">[20]OpEx!$D$95:$O$95</definedName>
    <definedName name="total_salary_cost">[21]OpEx!$D$95:$O$95</definedName>
    <definedName name="total_site_rental_costs" localSheetId="2">[107]OpEx!$D$141:$O$141</definedName>
    <definedName name="total_site_rental_costs" localSheetId="0">[20]OpEx!$D$141:$O$141</definedName>
    <definedName name="total_site_rental_costs" localSheetId="4">[20]OpEx!$D$141:$O$141</definedName>
    <definedName name="total_site_rental_costs">[21]OpEx!$D$141:$O$141</definedName>
    <definedName name="total_staffing_costs" localSheetId="2">[107]OpEx!$D$98:$O$98</definedName>
    <definedName name="total_staffing_costs" localSheetId="0">[20]OpEx!$D$98:$O$98</definedName>
    <definedName name="total_staffing_costs" localSheetId="4">[20]OpEx!$D$98:$O$98</definedName>
    <definedName name="total_staffing_costs">[21]OpEx!$D$98:$O$98</definedName>
    <definedName name="total_subscribers" localSheetId="2">[107]Revenues!$D$24:$O$24</definedName>
    <definedName name="total_subscribers" localSheetId="0">[20]Revenues!$D$24:$O$24</definedName>
    <definedName name="total_subscribers" localSheetId="4">[20]Revenues!$D$24:$O$24</definedName>
    <definedName name="total_subscribers">[21]Revenues!$D$24:$O$24</definedName>
    <definedName name="total_subscribers_bus" localSheetId="2">[107]Revenues!$D$15:$O$15</definedName>
    <definedName name="total_subscribers_bus" localSheetId="0">[20]Revenues!$D$15:$O$15</definedName>
    <definedName name="total_subscribers_bus" localSheetId="4">[20]Revenues!$D$15:$O$15</definedName>
    <definedName name="total_subscribers_bus">[21]Revenues!$D$15:$O$15</definedName>
    <definedName name="total_subscribers_res" localSheetId="2">[107]Revenues!$D$23:$O$23</definedName>
    <definedName name="total_subscribers_res" localSheetId="0">[20]Revenues!$D$23:$O$23</definedName>
    <definedName name="total_subscribers_res" localSheetId="4">[20]Revenues!$D$23:$O$23</definedName>
    <definedName name="total_subscribers_res">[21]Revenues!$D$23:$O$23</definedName>
    <definedName name="total_year_end_debt" localSheetId="2">'[107]Funds and Valuation'!$E$84:$P$84</definedName>
    <definedName name="total_year_end_debt" localSheetId="0">'[20]Funds and Valuation'!$E$84:$P$84</definedName>
    <definedName name="total_year_end_debt" localSheetId="4">'[20]Funds and Valuation'!$E$84:$P$84</definedName>
    <definedName name="total_year_end_debt">'[21]Funds and Valuation'!$E$84:$P$84</definedName>
    <definedName name="TotalCA" localSheetId="2">#REF!</definedName>
    <definedName name="TotalCA" localSheetId="0">#REF!</definedName>
    <definedName name="TotalCA" localSheetId="4">#REF!</definedName>
    <definedName name="TotalCA">#REF!</definedName>
    <definedName name="TotalHP">#REF!</definedName>
    <definedName name="TotalIBA">[97]Sch5C!#REF!</definedName>
    <definedName name="TotalLA">#REF!</definedName>
    <definedName name="totals">'[45]Network Capacity'!$A$561</definedName>
    <definedName name="TRANS">#N/A</definedName>
    <definedName name="TransferAsset">#REF!</definedName>
    <definedName name="trialbal">#REF!</definedName>
    <definedName name="TRU" localSheetId="2">[104]Capex!#REF!</definedName>
    <definedName name="TRU">[26]Capex!#REF!</definedName>
    <definedName name="TST">#REF!</definedName>
    <definedName name="TT">#REF!</definedName>
    <definedName name="TTKL">#REF!</definedName>
    <definedName name="ttks" localSheetId="0">#REF!</definedName>
    <definedName name="ttks" localSheetId="4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[44]SAD!#REF!</definedName>
    <definedName name="tv_ebitda" localSheetId="2">'[107]Funds and Valuation'!$E$108</definedName>
    <definedName name="tv_ebitda" localSheetId="0">'[20]Funds and Valuation'!$E$108</definedName>
    <definedName name="tv_ebitda" localSheetId="4">'[20]Funds and Valuation'!$E$108</definedName>
    <definedName name="tv_ebitda">'[21]Funds and Valuation'!$E$108</definedName>
    <definedName name="tv_perp" localSheetId="2">'[107]Funds and Valuation'!$E$110</definedName>
    <definedName name="tv_perp" localSheetId="0">'[20]Funds and Valuation'!$E$110</definedName>
    <definedName name="tv_perp" localSheetId="4">'[20]Funds and Valuation'!$E$110</definedName>
    <definedName name="tv_perp">'[21]Funds and Valuation'!$E$110</definedName>
    <definedName name="Type">#REF!</definedName>
    <definedName name="u">'[71]1-OBJ98 '!$A$1:$IV$3</definedName>
    <definedName name="umts_bus_arpu" localSheetId="2">'[107]Market Inputs'!$F$28:$P$31</definedName>
    <definedName name="umts_bus_arpu" localSheetId="0">'[20]Market Inputs'!$F$28:$P$31</definedName>
    <definedName name="umts_bus_arpu" localSheetId="4">'[20]Market Inputs'!$F$28:$P$31</definedName>
    <definedName name="umts_bus_arpu">'[21]Market Inputs'!$F$28:$P$31</definedName>
    <definedName name="umts_bus_data" localSheetId="2">'[107]Market Inputs'!$F$45:$P$48</definedName>
    <definedName name="umts_bus_data" localSheetId="0">'[20]Market Inputs'!$F$45:$P$48</definedName>
    <definedName name="umts_bus_data" localSheetId="4">'[20]Market Inputs'!$F$45:$P$48</definedName>
    <definedName name="umts_bus_data">'[21]Market Inputs'!$F$45:$P$48</definedName>
    <definedName name="umts_bus_data_arpu" localSheetId="2">'[107]Market Inputs'!$F$79:$P$82</definedName>
    <definedName name="umts_bus_data_arpu" localSheetId="0">'[20]Market Inputs'!$F$79:$P$82</definedName>
    <definedName name="umts_bus_data_arpu" localSheetId="4">'[20]Market Inputs'!$F$79:$P$82</definedName>
    <definedName name="umts_bus_data_arpu">'[21]Market Inputs'!$F$79:$P$82</definedName>
    <definedName name="umts_bus_mins" localSheetId="2">'[107]Market Inputs'!$F$28:$P$31</definedName>
    <definedName name="umts_bus_mins" localSheetId="0">'[20]Market Inputs'!$F$28:$P$31</definedName>
    <definedName name="umts_bus_mins" localSheetId="4">'[20]Market Inputs'!$F$28:$P$31</definedName>
    <definedName name="umts_bus_mins">'[21]Market Inputs'!$F$28:$P$31</definedName>
    <definedName name="umts_bus_subscribers" localSheetId="2">'[107]Market Inputs'!$F$11:$P$15</definedName>
    <definedName name="umts_bus_subscribers" localSheetId="0">'[20]Market Inputs'!$F$11:$P$15</definedName>
    <definedName name="umts_bus_subscribers" localSheetId="4">'[20]Market Inputs'!$F$11:$P$15</definedName>
    <definedName name="umts_bus_subscribers">'[21]Market Inputs'!$F$11:$P$15</definedName>
    <definedName name="umts_bus_subsribers" localSheetId="2">'[107]Market Inputs'!$F$11:$P$14</definedName>
    <definedName name="umts_bus_subsribers" localSheetId="0">'[20]Market Inputs'!$F$11:$P$14</definedName>
    <definedName name="umts_bus_subsribers" localSheetId="4">'[20]Market Inputs'!$F$11:$P$14</definedName>
    <definedName name="umts_bus_subsribers">'[21]Market Inputs'!$F$11:$P$14</definedName>
    <definedName name="umts_bus_voice_arpu" localSheetId="2">'[107]Market Inputs'!$F$62:$P$65</definedName>
    <definedName name="umts_bus_voice_arpu" localSheetId="0">'[20]Market Inputs'!$F$62:$P$65</definedName>
    <definedName name="umts_bus_voice_arpu" localSheetId="4">'[20]Market Inputs'!$F$62:$P$65</definedName>
    <definedName name="umts_bus_voice_arpu">'[21]Market Inputs'!$F$62:$P$65</definedName>
    <definedName name="umts_res_arpu" localSheetId="2">'[107]Market Inputs'!$F$34:$P$39</definedName>
    <definedName name="umts_res_arpu" localSheetId="0">'[20]Market Inputs'!$F$34:$P$39</definedName>
    <definedName name="umts_res_arpu" localSheetId="4">'[20]Market Inputs'!$F$34:$P$39</definedName>
    <definedName name="umts_res_arpu">'[21]Market Inputs'!$F$34:$P$39</definedName>
    <definedName name="umts_res_data" localSheetId="2">'[107]Market Inputs'!$F$51:$P$56</definedName>
    <definedName name="umts_res_data" localSheetId="0">'[20]Market Inputs'!$F$51:$P$56</definedName>
    <definedName name="umts_res_data" localSheetId="4">'[20]Market Inputs'!$F$51:$P$56</definedName>
    <definedName name="umts_res_data">'[21]Market Inputs'!$F$51:$P$56</definedName>
    <definedName name="umts_res_data_arpu" localSheetId="2">'[107]Market Inputs'!$F$85:$P$90</definedName>
    <definedName name="umts_res_data_arpu" localSheetId="0">'[20]Market Inputs'!$F$85:$P$90</definedName>
    <definedName name="umts_res_data_arpu" localSheetId="4">'[20]Market Inputs'!$F$85:$P$90</definedName>
    <definedName name="umts_res_data_arpu">'[21]Market Inputs'!$F$85:$P$90</definedName>
    <definedName name="umts_res_mins" localSheetId="2">'[107]Market Inputs'!$F$34:$P$39</definedName>
    <definedName name="umts_res_mins" localSheetId="0">'[20]Market Inputs'!$F$34:$P$39</definedName>
    <definedName name="umts_res_mins" localSheetId="4">'[20]Market Inputs'!$F$34:$P$39</definedName>
    <definedName name="umts_res_mins">'[21]Market Inputs'!$F$34:$P$39</definedName>
    <definedName name="umts_res_subscribers" localSheetId="2">'[107]Market Inputs'!$F$17:$P$22</definedName>
    <definedName name="umts_res_subscribers" localSheetId="0">'[20]Market Inputs'!$F$17:$P$22</definedName>
    <definedName name="umts_res_subscribers" localSheetId="4">'[20]Market Inputs'!$F$17:$P$22</definedName>
    <definedName name="umts_res_subscribers">'[21]Market Inputs'!$F$17:$P$22</definedName>
    <definedName name="umts_res_voice_arpu" localSheetId="2">'[107]Market Inputs'!$F$68:$P$73</definedName>
    <definedName name="umts_res_voice_arpu" localSheetId="0">'[20]Market Inputs'!$F$68:$P$73</definedName>
    <definedName name="umts_res_voice_arpu" localSheetId="4">'[20]Market Inputs'!$F$68:$P$73</definedName>
    <definedName name="umts_res_voice_arpu">'[21]Market Inputs'!$F$68:$P$73</definedName>
    <definedName name="UNALCREDIT">#REF!</definedName>
    <definedName name="UNIT">#N/A</definedName>
    <definedName name="UNITPRICE" localSheetId="2">[104]Revenue!#REF!</definedName>
    <definedName name="UNITPRICE">[26]Revenue!#REF!</definedName>
    <definedName name="UnrecordedAuditDifferences">#REF!</definedName>
    <definedName name="Untitled" localSheetId="2">#REF!</definedName>
    <definedName name="Untitled">#REF!</definedName>
    <definedName name="UPDATE">#REF!</definedName>
    <definedName name="urban_carriers_installed" localSheetId="2">'[107]UMTS Capex'!$D$265:$O$265</definedName>
    <definedName name="urban_carriers_installed" localSheetId="0">'[20]UMTS Capex'!$D$265:$O$265</definedName>
    <definedName name="urban_carriers_installed" localSheetId="4">'[20]UMTS Capex'!$D$265:$O$265</definedName>
    <definedName name="urban_carriers_installed">'[21]UMTS Capex'!$D$265:$O$265</definedName>
    <definedName name="urban_data_traffic" localSheetId="2">'[107]UMTS Capex'!$D$207:$O$207</definedName>
    <definedName name="urban_data_traffic" localSheetId="0">'[20]UMTS Capex'!$D$207:$O$207</definedName>
    <definedName name="urban_data_traffic" localSheetId="4">'[20]UMTS Capex'!$D$207:$O$207</definedName>
    <definedName name="urban_data_traffic">'[21]UMTS Capex'!$D$207:$O$207</definedName>
    <definedName name="urban_microcells_installed" localSheetId="2">'[107]UMTS Capex'!$D$272:$O$272</definedName>
    <definedName name="urban_microcells_installed" localSheetId="0">'[20]UMTS Capex'!$D$272:$O$272</definedName>
    <definedName name="urban_microcells_installed" localSheetId="4">'[20]UMTS Capex'!$D$272:$O$272</definedName>
    <definedName name="urban_microcells_installed">'[21]UMTS Capex'!$D$272:$O$272</definedName>
    <definedName name="Usage">[37]Usage!$A$58:$Q$151</definedName>
    <definedName name="usage_incoming_seg1" localSheetId="2">[107]Revenues!$D$116:$O$116</definedName>
    <definedName name="usage_incoming_seg1" localSheetId="0">[20]Revenues!$D$116:$O$116</definedName>
    <definedName name="usage_incoming_seg1" localSheetId="4">[20]Revenues!$D$116:$O$116</definedName>
    <definedName name="usage_incoming_seg1">[21]Revenues!$D$116:$O$116</definedName>
    <definedName name="usage_incoming_seg10" localSheetId="2">[107]Revenues!$D$126:$O$126</definedName>
    <definedName name="usage_incoming_seg10" localSheetId="0">[20]Revenues!$D$126:$O$126</definedName>
    <definedName name="usage_incoming_seg10" localSheetId="4">[20]Revenues!$D$126:$O$126</definedName>
    <definedName name="usage_incoming_seg10">[21]Revenues!$D$126:$O$126</definedName>
    <definedName name="usage_incoming_seg2" localSheetId="2">[107]Revenues!$D$117:$O$117</definedName>
    <definedName name="usage_incoming_seg2" localSheetId="0">[20]Revenues!$D$117:$O$117</definedName>
    <definedName name="usage_incoming_seg2" localSheetId="4">[20]Revenues!$D$117:$O$117</definedName>
    <definedName name="usage_incoming_seg2">[21]Revenues!$D$117:$O$117</definedName>
    <definedName name="usage_incoming_seg3" localSheetId="2">[107]Revenues!$D$118:$O$118</definedName>
    <definedName name="usage_incoming_seg3" localSheetId="0">[20]Revenues!$D$118:$O$118</definedName>
    <definedName name="usage_incoming_seg3" localSheetId="4">[20]Revenues!$D$118:$O$118</definedName>
    <definedName name="usage_incoming_seg3">[21]Revenues!$D$118:$O$118</definedName>
    <definedName name="usage_incoming_seg4" localSheetId="2">[107]Revenues!$D$119:$O$119</definedName>
    <definedName name="usage_incoming_seg4" localSheetId="0">[20]Revenues!$D$119:$O$119</definedName>
    <definedName name="usage_incoming_seg4" localSheetId="4">[20]Revenues!$D$119:$O$119</definedName>
    <definedName name="usage_incoming_seg4">[21]Revenues!$D$119:$O$119</definedName>
    <definedName name="usage_incoming_seg5" localSheetId="2">[107]Revenues!$D$121:$O$121</definedName>
    <definedName name="usage_incoming_seg5" localSheetId="0">[20]Revenues!$D$121:$O$121</definedName>
    <definedName name="usage_incoming_seg5" localSheetId="4">[20]Revenues!$D$121:$O$121</definedName>
    <definedName name="usage_incoming_seg5">[21]Revenues!$D$121:$O$121</definedName>
    <definedName name="usage_incoming_seg6" localSheetId="2">[107]Revenues!$D$122:$O$122</definedName>
    <definedName name="usage_incoming_seg6" localSheetId="0">[20]Revenues!$D$122:$O$122</definedName>
    <definedName name="usage_incoming_seg6" localSheetId="4">[20]Revenues!$D$122:$O$122</definedName>
    <definedName name="usage_incoming_seg6">[21]Revenues!$D$122:$O$122</definedName>
    <definedName name="usage_incoming_seg7" localSheetId="2">[107]Revenues!$D$123:$O$123</definedName>
    <definedName name="usage_incoming_seg7" localSheetId="0">[20]Revenues!$D$123:$O$123</definedName>
    <definedName name="usage_incoming_seg7" localSheetId="4">[20]Revenues!$D$123:$O$123</definedName>
    <definedName name="usage_incoming_seg7">[21]Revenues!$D$123:$O$123</definedName>
    <definedName name="usage_incoming_seg8" localSheetId="2">[107]Revenues!$D$124:$O$124</definedName>
    <definedName name="usage_incoming_seg8" localSheetId="0">[20]Revenues!$D$124:$O$124</definedName>
    <definedName name="usage_incoming_seg8" localSheetId="4">[20]Revenues!$D$124:$O$124</definedName>
    <definedName name="usage_incoming_seg8">[21]Revenues!$D$124:$O$124</definedName>
    <definedName name="usage_incoming_seg9" localSheetId="2">[107]Revenues!$D$125:$O$125</definedName>
    <definedName name="usage_incoming_seg9" localSheetId="0">[20]Revenues!$D$125:$O$125</definedName>
    <definedName name="usage_incoming_seg9" localSheetId="4">[20]Revenues!$D$125:$O$125</definedName>
    <definedName name="usage_incoming_seg9">[21]Revenues!$D$125:$O$125</definedName>
    <definedName name="usage_outgoing_seg1" localSheetId="2">[107]Revenues!$D$89:$O$89</definedName>
    <definedName name="usage_outgoing_seg1" localSheetId="0">[20]Revenues!$D$89:$O$89</definedName>
    <definedName name="usage_outgoing_seg1" localSheetId="4">[20]Revenues!$D$89:$O$89</definedName>
    <definedName name="usage_outgoing_seg1">[21]Revenues!$D$89:$O$89</definedName>
    <definedName name="usage_outgoing_seg10" localSheetId="2">[107]Revenues!$D$99:$O$99</definedName>
    <definedName name="usage_outgoing_seg10" localSheetId="0">[20]Revenues!$D$99:$O$99</definedName>
    <definedName name="usage_outgoing_seg10" localSheetId="4">[20]Revenues!$D$99:$O$99</definedName>
    <definedName name="usage_outgoing_seg10">[21]Revenues!$D$99:$O$99</definedName>
    <definedName name="usage_outgoing_seg2" localSheetId="2">[107]Revenues!$D$90:$O$90</definedName>
    <definedName name="usage_outgoing_seg2" localSheetId="0">[20]Revenues!$D$90:$O$90</definedName>
    <definedName name="usage_outgoing_seg2" localSheetId="4">[20]Revenues!$D$90:$O$90</definedName>
    <definedName name="usage_outgoing_seg2">[21]Revenues!$D$90:$O$90</definedName>
    <definedName name="usage_outgoing_seg3" localSheetId="2">[107]Revenues!$D$91:$O$91</definedName>
    <definedName name="usage_outgoing_seg3" localSheetId="0">[20]Revenues!$D$91:$O$91</definedName>
    <definedName name="usage_outgoing_seg3" localSheetId="4">[20]Revenues!$D$91:$O$91</definedName>
    <definedName name="usage_outgoing_seg3">[21]Revenues!$D$91:$O$91</definedName>
    <definedName name="usage_outgoing_seg4" localSheetId="2">[107]Revenues!$D$92:$O$92</definedName>
    <definedName name="usage_outgoing_seg4" localSheetId="0">[20]Revenues!$D$92:$O$92</definedName>
    <definedName name="usage_outgoing_seg4" localSheetId="4">[20]Revenues!$D$92:$O$92</definedName>
    <definedName name="usage_outgoing_seg4">[21]Revenues!$D$92:$O$92</definedName>
    <definedName name="usage_outgoing_seg5" localSheetId="2">[107]Revenues!$D$94:$O$94</definedName>
    <definedName name="usage_outgoing_seg5" localSheetId="0">[20]Revenues!$D$94:$O$94</definedName>
    <definedName name="usage_outgoing_seg5" localSheetId="4">[20]Revenues!$D$94:$O$94</definedName>
    <definedName name="usage_outgoing_seg5">[21]Revenues!$D$94:$O$94</definedName>
    <definedName name="usage_outgoing_seg6" localSheetId="2">[107]Revenues!$D$95:$O$95</definedName>
    <definedName name="usage_outgoing_seg6" localSheetId="0">[20]Revenues!$D$95:$O$95</definedName>
    <definedName name="usage_outgoing_seg6" localSheetId="4">[20]Revenues!$D$95:$O$95</definedName>
    <definedName name="usage_outgoing_seg6">[21]Revenues!$D$95:$O$95</definedName>
    <definedName name="usage_outgoing_seg7" localSheetId="2">[107]Revenues!$D$96:$O$96</definedName>
    <definedName name="usage_outgoing_seg7" localSheetId="0">[20]Revenues!$D$96:$O$96</definedName>
    <definedName name="usage_outgoing_seg7" localSheetId="4">[20]Revenues!$D$96:$O$96</definedName>
    <definedName name="usage_outgoing_seg7">[21]Revenues!$D$96:$O$96</definedName>
    <definedName name="usage_outgoing_seg8" localSheetId="2">[107]Revenues!$D$97:$O$97</definedName>
    <definedName name="usage_outgoing_seg8" localSheetId="0">[20]Revenues!$D$97:$O$97</definedName>
    <definedName name="usage_outgoing_seg8" localSheetId="4">[20]Revenues!$D$97:$O$97</definedName>
    <definedName name="usage_outgoing_seg8">[21]Revenues!$D$97:$O$97</definedName>
    <definedName name="usage_outgoing_seg9" localSheetId="2">[107]Revenues!$D$98:$O$98</definedName>
    <definedName name="usage_outgoing_seg9" localSheetId="0">[20]Revenues!$D$98:$O$98</definedName>
    <definedName name="usage_outgoing_seg9" localSheetId="4">[20]Revenues!$D$98:$O$98</definedName>
    <definedName name="usage_outgoing_seg9">[21]Revenues!$D$98:$O$98</definedName>
    <definedName name="usage_sens_factor" localSheetId="2">[107]Sensitivity!$E$21:$P$21</definedName>
    <definedName name="usage_sens_factor" localSheetId="0">[20]Sensitivity!$E$21:$P$21</definedName>
    <definedName name="usage_sens_factor" localSheetId="4">[20]Sensitivity!$E$21:$P$21</definedName>
    <definedName name="usage_sens_factor">[21]Sensitivity!$E$21:$P$21</definedName>
    <definedName name="Usage0">[37]Usage!$A$58</definedName>
    <definedName name="Usage1">[37]Usage!$C$59</definedName>
    <definedName name="UsageInput">[37]Inputs!$B$82:$L$127</definedName>
    <definedName name="UsageInput1">[37]Inputs!$H$87</definedName>
    <definedName name="USD">#REF!</definedName>
    <definedName name="usdr">'[98]Int''l'!#REF!</definedName>
    <definedName name="Use_Average_Data_Tariff?">#REF!</definedName>
    <definedName name="Use_Mb_?" localSheetId="2">'[111]Usage-Data'!$B$30</definedName>
    <definedName name="Use_Mb_?" localSheetId="0">'[52]Usage-Data'!$B$30</definedName>
    <definedName name="Use_Mb_?" localSheetId="4">'[52]Usage-Data'!$B$30</definedName>
    <definedName name="Use_Mb_?">'[94]Usage-Data'!$B$30</definedName>
    <definedName name="UseInputDiff">[37]Diffusion!$B$67</definedName>
    <definedName name="UseNatInc">[37]Control!#REF!</definedName>
    <definedName name="UseRurUrb">[37]Control!$B$16</definedName>
    <definedName name="UseYard" localSheetId="2">'[111]M-Penetration'!#REF!</definedName>
    <definedName name="UseYard">'[52]M-Penetration'!#REF!</definedName>
    <definedName name="UTIL">#N/A</definedName>
    <definedName name="v">#REF!</definedName>
    <definedName name="VACADS" localSheetId="2">'[120]sal-ann'!#REF!</definedName>
    <definedName name="VACADS">'[99]sal-ann'!#REF!</definedName>
    <definedName name="Val_date">#REF!</definedName>
    <definedName name="value_date">#REF!</definedName>
    <definedName name="Values_Entered">#N/A</definedName>
    <definedName name="VAs">[37]Assumptions!$D$174</definedName>
    <definedName name="VAS_IN">[82]Inputs!#REF!</definedName>
    <definedName name="VENDOR">[46]Inputs!$AA$29:$AA$38</definedName>
    <definedName name="VERS">#REF!</definedName>
    <definedName name="VERS0">#REF!</definedName>
    <definedName name="VERS1">#REF!</definedName>
    <definedName name="VERS10">#REF!</definedName>
    <definedName name="VERS2">#REF!</definedName>
    <definedName name="version_number" localSheetId="2">'[107]Current Inputs'!$H$8</definedName>
    <definedName name="version_number" localSheetId="0">'[20]Current Inputs'!$H$8</definedName>
    <definedName name="version_number" localSheetId="4">'[20]Current Inputs'!$H$8</definedName>
    <definedName name="version_number">'[21]Current Inputs'!$H$8</definedName>
    <definedName name="VISADATE">#N/A</definedName>
    <definedName name="VISAEXPIRY">#N/A</definedName>
    <definedName name="VISANUMBER">#N/A</definedName>
    <definedName name="voice_rev_per_sub_block" localSheetId="2">[107]Revenues!$D$132:$O$142</definedName>
    <definedName name="voice_rev_per_sub_block" localSheetId="0">[20]Revenues!$D$132:$O$142</definedName>
    <definedName name="voice_rev_per_sub_block" localSheetId="4">[20]Revenues!$D$132:$O$142</definedName>
    <definedName name="voice_rev_per_sub_block">[21]Revenues!$D$132:$O$142</definedName>
    <definedName name="VOICECHAN_TRU" localSheetId="2">[104]Capex!#REF!</definedName>
    <definedName name="VOICECHAN_TRU">[26]Capex!#REF!</definedName>
    <definedName name="VOL">#N/A</definedName>
    <definedName name="WACC">#REF!</definedName>
    <definedName name="WACC_sen">#REF!</definedName>
    <definedName name="Wataniya" hidden="1">[100]PROD!#REF!</definedName>
    <definedName name="wcdma_carrier" localSheetId="2">'[107]UMTS Capex'!$D$23</definedName>
    <definedName name="wcdma_carrier" localSheetId="0">'[20]UMTS Capex'!$D$23</definedName>
    <definedName name="wcdma_carrier" localSheetId="4">'[20]UMTS Capex'!$D$23</definedName>
    <definedName name="wcdma_carrier">'[21]UMTS Capex'!$D$23</definedName>
    <definedName name="wcdma_microcell" localSheetId="2">'[107]UMTS Capex'!$D$25</definedName>
    <definedName name="wcdma_microcell" localSheetId="0">'[20]UMTS Capex'!$D$25</definedName>
    <definedName name="wcdma_microcell" localSheetId="4">'[20]UMTS Capex'!$D$25</definedName>
    <definedName name="wcdma_microcell">'[21]UMTS Capex'!$D$25</definedName>
    <definedName name="wcdma_omni_base" localSheetId="2">'[107]UMTS Capex'!$D$21</definedName>
    <definedName name="wcdma_omni_base" localSheetId="0">'[20]UMTS Capex'!$D$21</definedName>
    <definedName name="wcdma_omni_base" localSheetId="4">'[20]UMTS Capex'!$D$21</definedName>
    <definedName name="wcdma_omni_base">'[21]UMTS Capex'!$D$21</definedName>
    <definedName name="wcdma_tri_base" localSheetId="2">'[107]UMTS Capex'!$D$22</definedName>
    <definedName name="wcdma_tri_base" localSheetId="0">'[20]UMTS Capex'!$D$22</definedName>
    <definedName name="wcdma_tri_base" localSheetId="4">'[20]UMTS Capex'!$D$22</definedName>
    <definedName name="wcdma_tri_base">'[21]UMTS Capex'!$D$22</definedName>
    <definedName name="wcdma_tri_carrier" localSheetId="2">'[107]UMTS Capex'!$D$24</definedName>
    <definedName name="wcdma_tri_carrier" localSheetId="0">'[20]UMTS Capex'!$D$24</definedName>
    <definedName name="wcdma_tri_carrier" localSheetId="4">'[20]UMTS Capex'!$D$24</definedName>
    <definedName name="wcdma_tri_carrier">'[21]UMTS Capex'!$D$24</definedName>
    <definedName name="WI0">#REF!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5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4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#N/A</definedName>
    <definedName name="YA">#REF!</definedName>
    <definedName name="YA_Disposed">#REF!</definedName>
    <definedName name="YA_of_Tranferor">[31]Trans!#REF!</definedName>
    <definedName name="YA_of_Transferor">[31]Trans!#REF!</definedName>
    <definedName name="YA_Purchased">#REF!</definedName>
    <definedName name="YA_transferred_in">[31]Trans!#REF!</definedName>
    <definedName name="year" localSheetId="2">[113]Cover!$N$2</definedName>
    <definedName name="year" localSheetId="0">[58]Cover!$N$2</definedName>
    <definedName name="year" localSheetId="4">[58]Cover!$N$2</definedName>
    <definedName name="year">[59]Cover!$N$2</definedName>
    <definedName name="year_end_other_debt" localSheetId="2">'[107]Funds and Valuation'!$E$83:$P$83</definedName>
    <definedName name="year_end_other_debt" localSheetId="0">'[20]Funds and Valuation'!$E$83:$P$83</definedName>
    <definedName name="year_end_other_debt" localSheetId="4">'[20]Funds and Valuation'!$E$83:$P$83</definedName>
    <definedName name="year_end_other_debt">'[21]Funds and Valuation'!$E$83:$P$83</definedName>
    <definedName name="year_end_supplier_credit" localSheetId="2">'[107]Funds and Valuation'!$E$76:$P$76</definedName>
    <definedName name="year_end_supplier_credit" localSheetId="0">'[20]Funds and Valuation'!$E$76:$P$76</definedName>
    <definedName name="year_end_supplier_credit" localSheetId="4">'[20]Funds and Valuation'!$E$76:$P$76</definedName>
    <definedName name="year_end_supplier_credit">'[21]Funds and Valuation'!$E$76:$P$76</definedName>
    <definedName name="yearheader" localSheetId="2">'[114]Front Sheet'!$F$17</definedName>
    <definedName name="yearheader" localSheetId="0">'[61]Front Sheet'!$F$17</definedName>
    <definedName name="yearheader" localSheetId="4">'[61]Front Sheet'!$F$17</definedName>
    <definedName name="yearheader">'[62]Front Sheet'!$F$17</definedName>
    <definedName name="YesNo">[101]Sys!#REF!</definedName>
    <definedName name="you">'[43]tax comp'!#REF!</definedName>
    <definedName name="z">#REF!</definedName>
    <definedName name="Z_AA55CEA1_BC6E_4269_90E4_63A267D53743_.wvu.Cols" localSheetId="1" hidden="1">' ARPU QAR '!#REF!,' ARPU QAR '!#REF!</definedName>
    <definedName name="Z_AA55CEA1_BC6E_4269_90E4_63A267D53743_.wvu.Cols" localSheetId="5" hidden="1">' ARPU USD'!#REF!,' ARPU USD'!#REF!</definedName>
    <definedName name="Z_AA55CEA1_BC6E_4269_90E4_63A267D53743_.wvu.Cols" localSheetId="2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Cols" localSheetId="4" hidden="1">'Rev-USD'!#REF!,'Rev-USD'!#REF!,'Rev-USD'!#REF!,'Rev-USD'!#REF!</definedName>
    <definedName name="Z_AA55CEA1_BC6E_4269_90E4_63A267D53743_.wvu.PrintArea" localSheetId="1" hidden="1">' ARPU QAR '!$C$3:$C$70</definedName>
    <definedName name="Z_AA55CEA1_BC6E_4269_90E4_63A267D53743_.wvu.PrintArea" localSheetId="5" hidden="1">' ARPU USD'!$C$3:$C$70</definedName>
    <definedName name="Z_AA55CEA1_BC6E_4269_90E4_63A267D53743_.wvu.PrintArea" localSheetId="2" hidden="1">Cust!$B$2:$V$11</definedName>
    <definedName name="Z_AA55CEA1_BC6E_4269_90E4_63A267D53743_.wvu.PrintArea" localSheetId="0" hidden="1">'Rev-QAR'!#REF!</definedName>
    <definedName name="Z_AA55CEA1_BC6E_4269_90E4_63A267D53743_.wvu.PrintArea" localSheetId="4" hidden="1">'Rev-USD'!#REF!</definedName>
    <definedName name="Z_AA55CEA1_BC6E_4269_90E4_63A267D53743_.wvu.Rows" localSheetId="0" hidden="1">'Rev-QAR'!#REF!</definedName>
    <definedName name="Z_AA55CEA1_BC6E_4269_90E4_63A267D53743_.wvu.Rows" localSheetId="4" hidden="1">'Rev-USD'!#REF!</definedName>
    <definedName name="Z_F5C4F59D_4F5A_407A_A61B_81B24CBA8D20_.wvu.Cols" localSheetId="1" hidden="1">' ARPU QAR '!#REF!,' ARPU QAR '!#REF!</definedName>
    <definedName name="Z_F5C4F59D_4F5A_407A_A61B_81B24CBA8D20_.wvu.Cols" localSheetId="5" hidden="1">' ARPU USD'!#REF!,' ARPU USD'!#REF!</definedName>
    <definedName name="Z_F5C4F59D_4F5A_407A_A61B_81B24CBA8D20_.wvu.Cols" localSheetId="2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Cols" localSheetId="4" hidden="1">'Rev-USD'!#REF!,'Rev-USD'!#REF!,'Rev-USD'!#REF!,'Rev-USD'!#REF!</definedName>
    <definedName name="Z_F5C4F59D_4F5A_407A_A61B_81B24CBA8D20_.wvu.PrintArea" localSheetId="1" hidden="1">' ARPU QAR '!$C$3:$C$70</definedName>
    <definedName name="Z_F5C4F59D_4F5A_407A_A61B_81B24CBA8D20_.wvu.PrintArea" localSheetId="5" hidden="1">' ARPU USD'!$C$3:$C$70</definedName>
    <definedName name="Z_F5C4F59D_4F5A_407A_A61B_81B24CBA8D20_.wvu.PrintArea" localSheetId="2" hidden="1">Cust!$B$2:$V$11</definedName>
    <definedName name="Z_F5C4F59D_4F5A_407A_A61B_81B24CBA8D20_.wvu.PrintArea" localSheetId="0" hidden="1">'Rev-QAR'!$A$1:$A$109</definedName>
    <definedName name="Z_F5C4F59D_4F5A_407A_A61B_81B24CBA8D20_.wvu.PrintArea" localSheetId="4" hidden="1">'Rev-USD'!$A$1:$A$109</definedName>
    <definedName name="Z_F5C4F59D_4F5A_407A_A61B_81B24CBA8D20_.wvu.Rows" localSheetId="0" hidden="1">'Rev-QAR'!#REF!</definedName>
    <definedName name="Z_F5C4F59D_4F5A_407A_A61B_81B24CBA8D20_.wvu.Rows" localSheetId="4" hidden="1">'Rev-USD'!#REF!</definedName>
    <definedName name="合同类型">[74]_配置步骤!$C$19</definedName>
  </definedNames>
  <calcPr calcId="152511"/>
</workbook>
</file>

<file path=xl/calcChain.xml><?xml version="1.0" encoding="utf-8"?>
<calcChain xmlns="http://schemas.openxmlformats.org/spreadsheetml/2006/main">
  <c r="I94" i="6" l="1"/>
  <c r="I93" i="6"/>
  <c r="I91" i="6"/>
  <c r="F24" i="5"/>
  <c r="D24" i="5"/>
  <c r="H22" i="5"/>
  <c r="F22" i="5"/>
  <c r="H20" i="5"/>
  <c r="D18" i="5"/>
  <c r="F16" i="5"/>
  <c r="D16" i="5"/>
  <c r="F8" i="5"/>
  <c r="J6" i="5"/>
  <c r="H6" i="5"/>
  <c r="Q68" i="4"/>
  <c r="P68" i="4"/>
  <c r="O68" i="4"/>
  <c r="N68" i="4"/>
  <c r="M68" i="4"/>
  <c r="L68" i="4"/>
  <c r="K68" i="4"/>
  <c r="L28" i="5"/>
  <c r="N28" i="5" s="1"/>
  <c r="R28" i="5" s="1"/>
  <c r="T65" i="4"/>
  <c r="S65" i="4"/>
  <c r="R65" i="4"/>
  <c r="J65" i="4"/>
  <c r="I65" i="4"/>
  <c r="H65" i="4"/>
  <c r="G65" i="4"/>
  <c r="F65" i="4"/>
  <c r="E65" i="4"/>
  <c r="D65" i="4"/>
  <c r="C65" i="4"/>
  <c r="V65" i="4"/>
  <c r="T60" i="4"/>
  <c r="S60" i="4"/>
  <c r="R60" i="4"/>
  <c r="J60" i="4"/>
  <c r="I60" i="4"/>
  <c r="H60" i="4"/>
  <c r="G60" i="4"/>
  <c r="F60" i="4"/>
  <c r="E60" i="4"/>
  <c r="D60" i="4"/>
  <c r="C60" i="4"/>
  <c r="T53" i="4"/>
  <c r="S53" i="4"/>
  <c r="R53" i="4"/>
  <c r="J53" i="4"/>
  <c r="I53" i="4"/>
  <c r="H53" i="4"/>
  <c r="G53" i="4"/>
  <c r="F53" i="4"/>
  <c r="E53" i="4"/>
  <c r="D53" i="4"/>
  <c r="C53" i="4"/>
  <c r="V53" i="4"/>
  <c r="F20" i="5"/>
  <c r="D20" i="5"/>
  <c r="T48" i="4"/>
  <c r="S48" i="4"/>
  <c r="R48" i="4"/>
  <c r="J48" i="4"/>
  <c r="I48" i="4"/>
  <c r="H48" i="4"/>
  <c r="G48" i="4"/>
  <c r="F48" i="4"/>
  <c r="E48" i="4"/>
  <c r="D48" i="4"/>
  <c r="C48" i="4"/>
  <c r="J18" i="5"/>
  <c r="F18" i="5"/>
  <c r="T42" i="4"/>
  <c r="S42" i="4"/>
  <c r="R42" i="4"/>
  <c r="J42" i="4"/>
  <c r="I42" i="4"/>
  <c r="H42" i="4"/>
  <c r="G42" i="4"/>
  <c r="F42" i="4"/>
  <c r="E42" i="4"/>
  <c r="D42" i="4"/>
  <c r="C42" i="4"/>
  <c r="H16" i="5"/>
  <c r="T36" i="4"/>
  <c r="P36" i="4"/>
  <c r="O36" i="4"/>
  <c r="N36" i="4"/>
  <c r="S34" i="4"/>
  <c r="R34" i="4"/>
  <c r="Q34" i="4"/>
  <c r="S33" i="4"/>
  <c r="R33" i="4"/>
  <c r="Q33" i="4"/>
  <c r="J33" i="4"/>
  <c r="I33" i="4"/>
  <c r="H33" i="4"/>
  <c r="G33" i="4"/>
  <c r="F33" i="4"/>
  <c r="E33" i="4"/>
  <c r="D33" i="4"/>
  <c r="C33" i="4"/>
  <c r="V32" i="4"/>
  <c r="S32" i="4"/>
  <c r="R32" i="4"/>
  <c r="Q32" i="4"/>
  <c r="J32" i="4"/>
  <c r="I32" i="4"/>
  <c r="H32" i="4"/>
  <c r="G32" i="4"/>
  <c r="F32" i="4"/>
  <c r="E32" i="4"/>
  <c r="D32" i="4"/>
  <c r="C32" i="4"/>
  <c r="V31" i="4"/>
  <c r="S31" i="4"/>
  <c r="R31" i="4"/>
  <c r="Q31" i="4"/>
  <c r="J31" i="4"/>
  <c r="I31" i="4"/>
  <c r="H31" i="4"/>
  <c r="G31" i="4"/>
  <c r="F31" i="4"/>
  <c r="E31" i="4"/>
  <c r="D31" i="4"/>
  <c r="C31" i="4"/>
  <c r="L26" i="5"/>
  <c r="N26" i="5" s="1"/>
  <c r="R26" i="5" s="1"/>
  <c r="T24" i="4"/>
  <c r="S24" i="4"/>
  <c r="R24" i="4"/>
  <c r="E24" i="4"/>
  <c r="D24" i="4"/>
  <c r="C24" i="4"/>
  <c r="J12" i="5"/>
  <c r="V24" i="4"/>
  <c r="D12" i="5"/>
  <c r="J20" i="4"/>
  <c r="J24" i="4" s="1"/>
  <c r="I20" i="4"/>
  <c r="I24" i="4" s="1"/>
  <c r="H20" i="4"/>
  <c r="H24" i="4" s="1"/>
  <c r="G20" i="4"/>
  <c r="G24" i="4" s="1"/>
  <c r="F20" i="4"/>
  <c r="F24" i="4" s="1"/>
  <c r="T16" i="4"/>
  <c r="S16" i="4"/>
  <c r="R16" i="4"/>
  <c r="I16" i="4"/>
  <c r="H16" i="4"/>
  <c r="G16" i="4"/>
  <c r="F16" i="4"/>
  <c r="E16" i="4"/>
  <c r="D16" i="4"/>
  <c r="C16" i="4"/>
  <c r="J14" i="4"/>
  <c r="J16" i="4" s="1"/>
  <c r="D8" i="5"/>
  <c r="T11" i="4"/>
  <c r="S11" i="4"/>
  <c r="R11" i="4"/>
  <c r="J11" i="4"/>
  <c r="I11" i="4"/>
  <c r="H11" i="4"/>
  <c r="G11" i="4"/>
  <c r="F11" i="4"/>
  <c r="E11" i="4"/>
  <c r="D11" i="4"/>
  <c r="C11" i="4"/>
  <c r="F6" i="5"/>
  <c r="D6" i="5"/>
  <c r="N24" i="5" l="1"/>
  <c r="R24" i="5" s="1"/>
  <c r="N20" i="5"/>
  <c r="R20" i="5" s="1"/>
  <c r="N8" i="5"/>
  <c r="R8" i="5" s="1"/>
  <c r="C36" i="4"/>
  <c r="G36" i="4"/>
  <c r="J30" i="5"/>
  <c r="D36" i="4"/>
  <c r="C68" i="4"/>
  <c r="G68" i="4"/>
  <c r="I68" i="4"/>
  <c r="F36" i="4"/>
  <c r="J36" i="4"/>
  <c r="S36" i="4"/>
  <c r="E36" i="4"/>
  <c r="I36" i="4"/>
  <c r="R36" i="4"/>
  <c r="T68" i="4"/>
  <c r="H30" i="5"/>
  <c r="H68" i="4"/>
  <c r="H36" i="4"/>
  <c r="Q36" i="4"/>
  <c r="N18" i="5"/>
  <c r="R18" i="5" s="1"/>
  <c r="D68" i="4"/>
  <c r="E68" i="4"/>
  <c r="N6" i="5"/>
  <c r="V16" i="4"/>
  <c r="V42" i="4"/>
  <c r="R68" i="4"/>
  <c r="F12" i="5"/>
  <c r="N12" i="5" s="1"/>
  <c r="R12" i="5" s="1"/>
  <c r="S68" i="4"/>
  <c r="V33" i="4"/>
  <c r="V48" i="4"/>
  <c r="D22" i="5"/>
  <c r="N22" i="5" s="1"/>
  <c r="R22" i="5" s="1"/>
  <c r="V60" i="4"/>
  <c r="L30" i="5"/>
  <c r="F10" i="5"/>
  <c r="N10" i="5" s="1"/>
  <c r="R10" i="5" s="1"/>
  <c r="F14" i="5"/>
  <c r="N14" i="5" s="1"/>
  <c r="R14" i="5" s="1"/>
  <c r="F68" i="4"/>
  <c r="J68" i="4"/>
  <c r="V11" i="4"/>
  <c r="V34" i="4"/>
  <c r="N16" i="5"/>
  <c r="R16" i="5" s="1"/>
  <c r="V36" i="4" l="1"/>
  <c r="F30" i="5"/>
  <c r="N30" i="5"/>
  <c r="R6" i="5"/>
  <c r="R30" i="5" s="1"/>
  <c r="V68" i="4"/>
  <c r="D30" i="5"/>
</calcChain>
</file>

<file path=xl/sharedStrings.xml><?xml version="1.0" encoding="utf-8"?>
<sst xmlns="http://schemas.openxmlformats.org/spreadsheetml/2006/main" count="417" uniqueCount="92">
  <si>
    <t xml:space="preserve">       Operating Results  by Operations in USD Millions</t>
  </si>
  <si>
    <t>&lt;&lt;&lt; USD Conversion rate</t>
  </si>
  <si>
    <t>Q2 2015</t>
  </si>
  <si>
    <t>Q3 2015</t>
  </si>
  <si>
    <t>Q4 2015</t>
  </si>
  <si>
    <t>Q1 2016</t>
  </si>
  <si>
    <t>Q2 2016</t>
  </si>
  <si>
    <t>Q3 2016</t>
  </si>
  <si>
    <t>9M 2016</t>
  </si>
  <si>
    <t>9M 2015</t>
  </si>
  <si>
    <t>OOREDOO GROUP</t>
  </si>
  <si>
    <t>Revenue</t>
  </si>
  <si>
    <t>Wireless</t>
  </si>
  <si>
    <t xml:space="preserve">Wireline </t>
  </si>
  <si>
    <t>EBITDA</t>
  </si>
  <si>
    <t>% EBITDA</t>
  </si>
  <si>
    <t>NET PROFIT</t>
  </si>
  <si>
    <t>Net Profit to Ooredoo shareholders</t>
  </si>
  <si>
    <t>Capex</t>
  </si>
  <si>
    <t>Qatar operation</t>
  </si>
  <si>
    <t>Indonesia</t>
  </si>
  <si>
    <t>Iraq</t>
  </si>
  <si>
    <t>Revenue-Wireless</t>
  </si>
  <si>
    <t>Oman</t>
  </si>
  <si>
    <t>Wireline</t>
  </si>
  <si>
    <t>Myanmar</t>
  </si>
  <si>
    <t>WATANIYA GROUP</t>
  </si>
  <si>
    <t>Kuwait</t>
  </si>
  <si>
    <t>Tunisia</t>
  </si>
  <si>
    <t>Algeria</t>
  </si>
  <si>
    <t>Maldives</t>
  </si>
  <si>
    <t>Palestine</t>
  </si>
  <si>
    <t>WI-TRIBE GROUP</t>
  </si>
  <si>
    <t>Note:    1.  Ooredoo Group reflects the consolidated results including share in associates, joint venture and intra-group adjustments.</t>
  </si>
  <si>
    <t xml:space="preserve">           2.  wi-Tribe Group includes results of Pakistan and the holding company wi-tribe Limited.</t>
  </si>
  <si>
    <t xml:space="preserve">       Operating Results  by Operations in QR Millions</t>
  </si>
  <si>
    <t xml:space="preserve"> Total Customers by Operation (number)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</si>
  <si>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</si>
  <si>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</si>
  <si>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</si>
  <si>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</si>
  <si>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</si>
  <si>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</si>
  <si>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</si>
  <si>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</si>
  <si>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Q3 2012</t>
  </si>
  <si>
    <t>Q4 2012</t>
  </si>
  <si>
    <t>Q1 2013</t>
  </si>
  <si>
    <t>Q2 2013</t>
  </si>
  <si>
    <t>Q3 2013</t>
  </si>
  <si>
    <t>Q4 2013</t>
  </si>
  <si>
    <t>QATAR</t>
  </si>
  <si>
    <t>Postpaid</t>
  </si>
  <si>
    <t>Prepaid</t>
  </si>
  <si>
    <t>Wireless Broadband</t>
  </si>
  <si>
    <t>Fixed Line</t>
  </si>
  <si>
    <t>Total Customers</t>
  </si>
  <si>
    <t>INDONESIA</t>
  </si>
  <si>
    <t>IRAQ</t>
  </si>
  <si>
    <t>OMAN</t>
  </si>
  <si>
    <t>MYANMAR</t>
  </si>
  <si>
    <t>FANOOS</t>
  </si>
  <si>
    <t>KUWAIT</t>
  </si>
  <si>
    <t>TUNISIA</t>
  </si>
  <si>
    <t>ALGERIA</t>
  </si>
  <si>
    <t>MALDIVES</t>
  </si>
  <si>
    <t>PALESTINE</t>
  </si>
  <si>
    <t>PAKISTAN</t>
  </si>
  <si>
    <t>Fixed Wireless</t>
  </si>
  <si>
    <t xml:space="preserve">Total Consolidated Customers </t>
  </si>
  <si>
    <t>Consolidated Customer Status as at 30th September 2016</t>
  </si>
  <si>
    <t>POSTPAID</t>
  </si>
  <si>
    <t>PREPAID</t>
  </si>
  <si>
    <t>WIRELESS BROADBAND</t>
  </si>
  <si>
    <t>FIXED LINE</t>
  </si>
  <si>
    <t>FIXED WIRELESS</t>
  </si>
  <si>
    <t>Ownership</t>
  </si>
  <si>
    <t>PROPORTIONAL CUSTOMERS</t>
  </si>
  <si>
    <t>Qatar</t>
  </si>
  <si>
    <t>Fanoos</t>
  </si>
  <si>
    <t>Pakistan</t>
  </si>
  <si>
    <t>Total Active Customers</t>
  </si>
  <si>
    <t>Quarterly ARPU by Operation in  Qatari Riyal</t>
  </si>
  <si>
    <t>BLENDED ARPU-Net</t>
  </si>
  <si>
    <t>BLENDED ARPU</t>
  </si>
  <si>
    <t>Wimax</t>
  </si>
  <si>
    <t>Restatement as advised by Rupesh on April 28, 2012:</t>
  </si>
  <si>
    <t>Nawras ARPU re-statement:</t>
  </si>
  <si>
    <t>QAR</t>
  </si>
  <si>
    <t>USD</t>
  </si>
  <si>
    <t>As reported-QAR</t>
  </si>
  <si>
    <t>Quarterly ARPU by Operation in  US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</si>
</sst>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%"/>
    <numFmt numFmtId="165" formatCode="_(* #,##0.00000_);_(* \(#,##0.00000\);_(* &quot;-&quot;??_);_(@_)"/>
    <numFmt numFmtId="166" formatCode="#,##0.0_);\(#,##0.0\)"/>
    <numFmt numFmtId="167" formatCode="#,##0.000_);\(#,##0.000\)"/>
    <numFmt numFmtId="168" formatCode="_(* #,##0.0_);_(* \(#,##0.0\);_(* &quot;-&quot;??_);_(@_)"/>
    <numFmt numFmtId="169" formatCode="0.0%"/>
    <numFmt numFmtId="170" formatCode="_(* #,##0_);_(* \(#,##0\);_(* &quot;-&quot;??_);_(@_)"/>
    <numFmt numFmtId="171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i/>
      <sz val="1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  <font>
      <sz val="10"/>
      <color rgb="FF0070C0"/>
      <name val="Tahoma"/>
      <family val="2"/>
    </font>
    <font>
      <i/>
      <sz val="9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2" fillId="0" borderId="0" xfId="1" applyFont="1" applyAlignment="1">
      <alignment horizontal="center" vertical="center" wrapText="1"/>
    </xf>
    <xf numFmtId="164" fontId="3" fillId="0" borderId="0" xfId="2" applyNumberFormat="1" applyFont="1" applyAlignment="1">
      <alignment horizontal="centerContinuous" wrapText="1"/>
    </xf>
    <xf numFmtId="164" fontId="3" fillId="0" borderId="0" xfId="2" applyNumberFormat="1" applyFont="1"/>
    <xf numFmtId="165" fontId="3" fillId="0" borderId="1" xfId="3" applyNumberFormat="1" applyFont="1" applyFill="1" applyBorder="1"/>
    <xf numFmtId="0" fontId="3" fillId="0" borderId="0" xfId="1" applyFont="1"/>
    <xf numFmtId="164" fontId="3" fillId="0" borderId="0" xfId="2" applyNumberFormat="1" applyFont="1" applyFill="1"/>
    <xf numFmtId="0" fontId="4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3" fillId="0" borderId="0" xfId="2" applyNumberFormat="1" applyFont="1" applyAlignment="1">
      <alignment horizontal="centerContinuous" vertical="center" wrapText="1"/>
    </xf>
    <xf numFmtId="164" fontId="3" fillId="0" borderId="0" xfId="2" applyNumberFormat="1" applyFont="1" applyAlignment="1">
      <alignment horizontal="center" vertical="center"/>
    </xf>
    <xf numFmtId="0" fontId="3" fillId="3" borderId="5" xfId="1" applyFont="1" applyFill="1" applyBorder="1"/>
    <xf numFmtId="0" fontId="3" fillId="3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0" borderId="0" xfId="1" applyFont="1" applyFill="1"/>
    <xf numFmtId="164" fontId="3" fillId="0" borderId="0" xfId="2" applyNumberFormat="1" applyFont="1" applyFill="1" applyBorder="1"/>
    <xf numFmtId="164" fontId="3" fillId="0" borderId="0" xfId="2" applyNumberFormat="1" applyFont="1" applyFill="1" applyAlignment="1">
      <alignment horizontal="right"/>
    </xf>
    <xf numFmtId="0" fontId="3" fillId="3" borderId="8" xfId="1" applyFont="1" applyFill="1" applyBorder="1"/>
    <xf numFmtId="0" fontId="3" fillId="3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3" fillId="3" borderId="11" xfId="1" applyFont="1" applyFill="1" applyBorder="1"/>
    <xf numFmtId="0" fontId="3" fillId="3" borderId="0" xfId="1" applyFont="1" applyFill="1" applyBorder="1" applyAlignment="1">
      <alignment horizontal="center"/>
    </xf>
    <xf numFmtId="0" fontId="4" fillId="2" borderId="0" xfId="1" applyFont="1" applyFill="1" applyBorder="1"/>
    <xf numFmtId="0" fontId="4" fillId="2" borderId="12" xfId="1" applyFont="1" applyFill="1" applyBorder="1"/>
    <xf numFmtId="0" fontId="6" fillId="3" borderId="11" xfId="1" applyFont="1" applyFill="1" applyBorder="1" applyAlignment="1">
      <alignment horizontal="left"/>
    </xf>
    <xf numFmtId="166" fontId="3" fillId="3" borderId="0" xfId="1" applyNumberFormat="1" applyFont="1" applyFill="1" applyBorder="1"/>
    <xf numFmtId="167" fontId="4" fillId="2" borderId="0" xfId="1" applyNumberFormat="1" applyFont="1" applyFill="1" applyBorder="1"/>
    <xf numFmtId="166" fontId="4" fillId="2" borderId="12" xfId="1" applyNumberFormat="1" applyFont="1" applyFill="1" applyBorder="1"/>
    <xf numFmtId="0" fontId="6" fillId="3" borderId="11" xfId="1" applyFont="1" applyFill="1" applyBorder="1" applyAlignment="1">
      <alignment horizontal="left" indent="2"/>
    </xf>
    <xf numFmtId="168" fontId="6" fillId="3" borderId="0" xfId="3" applyNumberFormat="1" applyFont="1" applyFill="1" applyBorder="1"/>
    <xf numFmtId="168" fontId="5" fillId="2" borderId="0" xfId="3" applyNumberFormat="1" applyFont="1" applyFill="1" applyBorder="1"/>
    <xf numFmtId="168" fontId="5" fillId="2" borderId="12" xfId="3" applyNumberFormat="1" applyFont="1" applyFill="1" applyBorder="1"/>
    <xf numFmtId="0" fontId="3" fillId="3" borderId="11" xfId="1" applyFont="1" applyFill="1" applyBorder="1" applyAlignment="1">
      <alignment horizontal="left" indent="3"/>
    </xf>
    <xf numFmtId="168" fontId="7" fillId="3" borderId="0" xfId="3" applyNumberFormat="1" applyFont="1" applyFill="1" applyBorder="1" applyAlignment="1"/>
    <xf numFmtId="168" fontId="8" fillId="2" borderId="0" xfId="3" applyNumberFormat="1" applyFont="1" applyFill="1" applyBorder="1"/>
    <xf numFmtId="168" fontId="8" fillId="2" borderId="12" xfId="3" applyNumberFormat="1" applyFont="1" applyFill="1" applyBorder="1" applyAlignment="1"/>
    <xf numFmtId="0" fontId="3" fillId="0" borderId="0" xfId="1" applyFont="1" applyFill="1" applyBorder="1" applyAlignment="1">
      <alignment horizontal="left" indent="2"/>
    </xf>
    <xf numFmtId="0" fontId="7" fillId="3" borderId="11" xfId="1" applyFont="1" applyFill="1" applyBorder="1" applyAlignment="1">
      <alignment horizontal="left" indent="3"/>
    </xf>
    <xf numFmtId="0" fontId="7" fillId="0" borderId="0" xfId="1" applyFont="1" applyFill="1"/>
    <xf numFmtId="168" fontId="5" fillId="2" borderId="12" xfId="3" applyNumberFormat="1" applyFont="1" applyFill="1" applyBorder="1" applyAlignment="1"/>
    <xf numFmtId="0" fontId="9" fillId="3" borderId="11" xfId="1" applyFont="1" applyFill="1" applyBorder="1" applyAlignment="1">
      <alignment horizontal="left" indent="3"/>
    </xf>
    <xf numFmtId="9" fontId="9" fillId="3" borderId="0" xfId="2" applyNumberFormat="1" applyFont="1" applyFill="1" applyBorder="1"/>
    <xf numFmtId="9" fontId="10" fillId="2" borderId="0" xfId="2" applyNumberFormat="1" applyFont="1" applyFill="1" applyBorder="1"/>
    <xf numFmtId="9" fontId="10" fillId="2" borderId="12" xfId="2" applyNumberFormat="1" applyFont="1" applyFill="1" applyBorder="1"/>
    <xf numFmtId="0" fontId="7" fillId="0" borderId="0" xfId="1" applyFont="1" applyFill="1" applyBorder="1" applyAlignment="1">
      <alignment horizontal="left" indent="3"/>
    </xf>
    <xf numFmtId="168" fontId="3" fillId="3" borderId="0" xfId="3" applyNumberFormat="1" applyFont="1" applyFill="1" applyBorder="1"/>
    <xf numFmtId="0" fontId="6" fillId="3" borderId="11" xfId="1" applyFont="1" applyFill="1" applyBorder="1"/>
    <xf numFmtId="0" fontId="9" fillId="3" borderId="11" xfId="1" applyFont="1" applyFill="1" applyBorder="1" applyAlignment="1">
      <alignment horizontal="left" indent="2"/>
    </xf>
    <xf numFmtId="168" fontId="9" fillId="3" borderId="0" xfId="3" applyNumberFormat="1" applyFont="1" applyFill="1" applyBorder="1"/>
    <xf numFmtId="0" fontId="3" fillId="3" borderId="9" xfId="1" applyFont="1" applyFill="1" applyBorder="1"/>
    <xf numFmtId="166" fontId="4" fillId="2" borderId="9" xfId="1" applyNumberFormat="1" applyFont="1" applyFill="1" applyBorder="1"/>
    <xf numFmtId="0" fontId="4" fillId="2" borderId="10" xfId="1" applyFont="1" applyFill="1" applyBorder="1"/>
    <xf numFmtId="0" fontId="6" fillId="0" borderId="11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166" fontId="4" fillId="2" borderId="0" xfId="1" applyNumberFormat="1" applyFont="1" applyFill="1" applyBorder="1"/>
    <xf numFmtId="0" fontId="3" fillId="0" borderId="11" xfId="1" applyFont="1" applyBorder="1" applyAlignment="1">
      <alignment horizontal="left" indent="2"/>
    </xf>
    <xf numFmtId="168" fontId="3" fillId="0" borderId="0" xfId="3" applyNumberFormat="1" applyFont="1" applyFill="1" applyBorder="1"/>
    <xf numFmtId="168" fontId="7" fillId="0" borderId="0" xfId="3" applyNumberFormat="1" applyFont="1" applyFill="1" applyBorder="1"/>
    <xf numFmtId="168" fontId="4" fillId="2" borderId="0" xfId="3" applyNumberFormat="1" applyFont="1" applyFill="1" applyBorder="1"/>
    <xf numFmtId="168" fontId="4" fillId="2" borderId="12" xfId="3" applyNumberFormat="1" applyFont="1" applyFill="1" applyBorder="1"/>
    <xf numFmtId="0" fontId="7" fillId="0" borderId="11" xfId="1" applyFont="1" applyBorder="1" applyAlignment="1">
      <alignment horizontal="left" indent="3"/>
    </xf>
    <xf numFmtId="0" fontId="7" fillId="0" borderId="0" xfId="1" applyFont="1"/>
    <xf numFmtId="164" fontId="7" fillId="0" borderId="0" xfId="2" applyNumberFormat="1" applyFont="1"/>
    <xf numFmtId="10" fontId="3" fillId="0" borderId="0" xfId="2" applyNumberFormat="1" applyFont="1"/>
    <xf numFmtId="0" fontId="9" fillId="0" borderId="11" xfId="1" applyFont="1" applyBorder="1" applyAlignment="1">
      <alignment horizontal="left" indent="3"/>
    </xf>
    <xf numFmtId="9" fontId="9" fillId="0" borderId="0" xfId="2" applyFont="1" applyFill="1" applyBorder="1"/>
    <xf numFmtId="10" fontId="7" fillId="0" borderId="0" xfId="2" applyNumberFormat="1" applyFont="1"/>
    <xf numFmtId="168" fontId="4" fillId="2" borderId="12" xfId="3" applyNumberFormat="1" applyFont="1" applyFill="1" applyBorder="1" applyAlignment="1"/>
    <xf numFmtId="0" fontId="7" fillId="0" borderId="8" xfId="1" applyFont="1" applyBorder="1" applyAlignment="1">
      <alignment horizontal="left" indent="2"/>
    </xf>
    <xf numFmtId="168" fontId="7" fillId="0" borderId="9" xfId="3" applyNumberFormat="1" applyFont="1" applyFill="1" applyBorder="1"/>
    <xf numFmtId="168" fontId="4" fillId="2" borderId="9" xfId="3" applyNumberFormat="1" applyFont="1" applyFill="1" applyBorder="1"/>
    <xf numFmtId="168" fontId="4" fillId="2" borderId="10" xfId="3" applyNumberFormat="1" applyFont="1" applyFill="1" applyBorder="1" applyAlignment="1"/>
    <xf numFmtId="166" fontId="4" fillId="2" borderId="6" xfId="1" applyNumberFormat="1" applyFont="1" applyFill="1" applyBorder="1"/>
    <xf numFmtId="0" fontId="4" fillId="2" borderId="7" xfId="1" applyFont="1" applyFill="1" applyBorder="1"/>
    <xf numFmtId="0" fontId="3" fillId="0" borderId="0" xfId="1" applyFont="1" applyBorder="1" applyAlignment="1">
      <alignment horizontal="left" indent="2"/>
    </xf>
    <xf numFmtId="0" fontId="7" fillId="0" borderId="0" xfId="1" applyFont="1" applyBorder="1" applyAlignment="1">
      <alignment horizontal="left" indent="3"/>
    </xf>
    <xf numFmtId="9" fontId="10" fillId="2" borderId="12" xfId="2" applyFont="1" applyFill="1" applyBorder="1"/>
    <xf numFmtId="168" fontId="3" fillId="0" borderId="0" xfId="3" applyNumberFormat="1" applyFont="1" applyFill="1" applyBorder="1" applyAlignment="1"/>
    <xf numFmtId="0" fontId="6" fillId="0" borderId="11" xfId="1" applyFont="1" applyBorder="1" applyAlignment="1">
      <alignment horizontal="left" indent="2"/>
    </xf>
    <xf numFmtId="9" fontId="10" fillId="2" borderId="12" xfId="2" applyNumberFormat="1" applyFont="1" applyFill="1" applyBorder="1" applyAlignment="1"/>
    <xf numFmtId="0" fontId="6" fillId="0" borderId="11" xfId="1" applyFont="1" applyBorder="1" applyAlignment="1">
      <alignment horizontal="left"/>
    </xf>
    <xf numFmtId="4" fontId="3" fillId="0" borderId="0" xfId="2" applyNumberFormat="1" applyFont="1"/>
    <xf numFmtId="9" fontId="3" fillId="0" borderId="0" xfId="2" applyFont="1"/>
    <xf numFmtId="10" fontId="3" fillId="0" borderId="0" xfId="2" applyNumberFormat="1" applyFont="1" applyFill="1" applyBorder="1"/>
    <xf numFmtId="4" fontId="7" fillId="0" borderId="0" xfId="2" applyNumberFormat="1" applyFont="1"/>
    <xf numFmtId="4" fontId="7" fillId="0" borderId="0" xfId="1" applyNumberFormat="1" applyFont="1"/>
    <xf numFmtId="9" fontId="7" fillId="0" borderId="0" xfId="2" applyFont="1"/>
    <xf numFmtId="0" fontId="7" fillId="0" borderId="0" xfId="1" applyFont="1" applyFill="1" applyBorder="1"/>
    <xf numFmtId="10" fontId="7" fillId="0" borderId="0" xfId="2" applyNumberFormat="1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0" fontId="3" fillId="0" borderId="0" xfId="1" applyFont="1" applyFill="1" applyBorder="1" applyAlignment="1">
      <alignment horizontal="center"/>
    </xf>
    <xf numFmtId="9" fontId="9" fillId="3" borderId="0" xfId="2" applyFont="1" applyFill="1" applyBorder="1"/>
    <xf numFmtId="0" fontId="7" fillId="3" borderId="8" xfId="1" applyFont="1" applyFill="1" applyBorder="1" applyAlignment="1">
      <alignment horizontal="left" indent="2"/>
    </xf>
    <xf numFmtId="168" fontId="3" fillId="3" borderId="9" xfId="3" applyNumberFormat="1" applyFont="1" applyFill="1" applyBorder="1"/>
    <xf numFmtId="0" fontId="6" fillId="0" borderId="11" xfId="1" applyFont="1" applyBorder="1" applyAlignment="1">
      <alignment horizontal="left" indent="1"/>
    </xf>
    <xf numFmtId="0" fontId="11" fillId="0" borderId="0" xfId="1" applyFont="1" applyFill="1" applyBorder="1" applyAlignment="1">
      <alignment horizontal="center"/>
    </xf>
    <xf numFmtId="43" fontId="3" fillId="0" borderId="0" xfId="4" applyNumberFormat="1" applyFont="1" applyFill="1"/>
    <xf numFmtId="9" fontId="3" fillId="0" borderId="0" xfId="2" applyFont="1" applyFill="1"/>
    <xf numFmtId="166" fontId="12" fillId="0" borderId="0" xfId="1" applyNumberFormat="1" applyFont="1" applyFill="1" applyBorder="1"/>
    <xf numFmtId="9" fontId="9" fillId="0" borderId="0" xfId="2" applyNumberFormat="1" applyFont="1" applyFill="1" applyBorder="1" applyAlignment="1"/>
    <xf numFmtId="9" fontId="7" fillId="0" borderId="0" xfId="2" applyFont="1" applyFill="1" applyBorder="1"/>
    <xf numFmtId="0" fontId="12" fillId="0" borderId="0" xfId="1" applyFont="1" applyFill="1" applyBorder="1"/>
    <xf numFmtId="9" fontId="9" fillId="0" borderId="0" xfId="2" applyFont="1" applyFill="1" applyBorder="1" applyAlignment="1"/>
    <xf numFmtId="168" fontId="8" fillId="2" borderId="9" xfId="3" applyNumberFormat="1" applyFont="1" applyFill="1" applyBorder="1"/>
    <xf numFmtId="168" fontId="8" fillId="2" borderId="10" xfId="3" applyNumberFormat="1" applyFont="1" applyFill="1" applyBorder="1" applyAlignment="1"/>
    <xf numFmtId="39" fontId="12" fillId="0" borderId="0" xfId="1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0" fontId="3" fillId="3" borderId="11" xfId="1" applyFont="1" applyFill="1" applyBorder="1" applyAlignment="1">
      <alignment horizontal="left" indent="2"/>
    </xf>
    <xf numFmtId="9" fontId="9" fillId="3" borderId="0" xfId="2" applyNumberFormat="1" applyFont="1" applyFill="1" applyBorder="1" applyAlignment="1"/>
    <xf numFmtId="0" fontId="7" fillId="3" borderId="11" xfId="1" applyFont="1" applyFill="1" applyBorder="1" applyAlignment="1">
      <alignment horizontal="left" indent="2"/>
    </xf>
    <xf numFmtId="168" fontId="7" fillId="3" borderId="0" xfId="3" applyNumberFormat="1" applyFont="1" applyFill="1" applyBorder="1"/>
    <xf numFmtId="0" fontId="7" fillId="3" borderId="13" xfId="1" applyFont="1" applyFill="1" applyBorder="1" applyAlignment="1">
      <alignment horizontal="left" indent="2"/>
    </xf>
    <xf numFmtId="168" fontId="7" fillId="3" borderId="14" xfId="3" applyNumberFormat="1" applyFont="1" applyFill="1" applyBorder="1"/>
    <xf numFmtId="168" fontId="8" fillId="2" borderId="14" xfId="3" applyNumberFormat="1" applyFont="1" applyFill="1" applyBorder="1"/>
    <xf numFmtId="168" fontId="8" fillId="2" borderId="15" xfId="3" applyNumberFormat="1" applyFont="1" applyFill="1" applyBorder="1" applyAlignment="1"/>
    <xf numFmtId="0" fontId="3" fillId="0" borderId="0" xfId="1" applyFont="1" applyBorder="1"/>
    <xf numFmtId="0" fontId="13" fillId="0" borderId="0" xfId="1" applyFont="1"/>
    <xf numFmtId="164" fontId="1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8" fontId="6" fillId="3" borderId="0" xfId="4" applyNumberFormat="1" applyFont="1" applyFill="1" applyBorder="1"/>
    <xf numFmtId="168" fontId="5" fillId="2" borderId="0" xfId="4" applyNumberFormat="1" applyFont="1" applyFill="1" applyBorder="1"/>
    <xf numFmtId="168" fontId="5" fillId="2" borderId="12" xfId="4" applyNumberFormat="1" applyFont="1" applyFill="1" applyBorder="1"/>
    <xf numFmtId="170" fontId="3" fillId="0" borderId="0" xfId="1" applyNumberFormat="1" applyFont="1" applyFill="1"/>
    <xf numFmtId="166" fontId="3" fillId="0" borderId="0" xfId="1" applyNumberFormat="1" applyFont="1" applyFill="1"/>
    <xf numFmtId="168" fontId="7" fillId="3" borderId="0" xfId="4" applyNumberFormat="1" applyFont="1" applyFill="1" applyBorder="1" applyAlignment="1"/>
    <xf numFmtId="168" fontId="8" fillId="2" borderId="0" xfId="4" applyNumberFormat="1" applyFont="1" applyFill="1" applyBorder="1"/>
    <xf numFmtId="168" fontId="8" fillId="2" borderId="12" xfId="4" applyNumberFormat="1" applyFont="1" applyFill="1" applyBorder="1" applyAlignment="1"/>
    <xf numFmtId="168" fontId="5" fillId="2" borderId="12" xfId="4" applyNumberFormat="1" applyFont="1" applyFill="1" applyBorder="1" applyAlignment="1"/>
    <xf numFmtId="168" fontId="3" fillId="3" borderId="0" xfId="4" applyNumberFormat="1" applyFont="1" applyFill="1" applyBorder="1"/>
    <xf numFmtId="168" fontId="9" fillId="3" borderId="0" xfId="4" applyNumberFormat="1" applyFont="1" applyFill="1" applyBorder="1"/>
    <xf numFmtId="168" fontId="3" fillId="0" borderId="0" xfId="4" applyNumberFormat="1" applyFont="1" applyFill="1" applyBorder="1"/>
    <xf numFmtId="168" fontId="7" fillId="0" borderId="0" xfId="4" applyNumberFormat="1" applyFont="1" applyFill="1" applyBorder="1"/>
    <xf numFmtId="168" fontId="4" fillId="2" borderId="0" xfId="4" applyNumberFormat="1" applyFont="1" applyFill="1" applyBorder="1"/>
    <xf numFmtId="168" fontId="4" fillId="2" borderId="12" xfId="4" applyNumberFormat="1" applyFont="1" applyFill="1" applyBorder="1"/>
    <xf numFmtId="168" fontId="4" fillId="2" borderId="12" xfId="4" applyNumberFormat="1" applyFont="1" applyFill="1" applyBorder="1" applyAlignment="1"/>
    <xf numFmtId="168" fontId="7" fillId="0" borderId="9" xfId="4" applyNumberFormat="1" applyFont="1" applyFill="1" applyBorder="1"/>
    <xf numFmtId="168" fontId="4" fillId="2" borderId="9" xfId="4" applyNumberFormat="1" applyFont="1" applyFill="1" applyBorder="1"/>
    <xf numFmtId="168" fontId="4" fillId="2" borderId="10" xfId="4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Border="1" applyAlignment="1">
      <alignment horizontal="right" indent="2"/>
    </xf>
    <xf numFmtId="4" fontId="15" fillId="0" borderId="0" xfId="2" applyNumberFormat="1" applyFont="1" applyFill="1" applyBorder="1" applyAlignment="1">
      <alignment horizontal="centerContinuous" wrapText="1"/>
    </xf>
    <xf numFmtId="4" fontId="3" fillId="0" borderId="0" xfId="2" applyNumberFormat="1" applyFont="1" applyAlignment="1">
      <alignment horizontal="right"/>
    </xf>
    <xf numFmtId="168" fontId="3" fillId="0" borderId="0" xfId="4" applyNumberFormat="1" applyFont="1" applyFill="1" applyBorder="1" applyAlignment="1"/>
    <xf numFmtId="4" fontId="3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 indent="3"/>
    </xf>
    <xf numFmtId="168" fontId="3" fillId="3" borderId="9" xfId="4" applyNumberFormat="1" applyFont="1" applyFill="1" applyBorder="1"/>
    <xf numFmtId="168" fontId="8" fillId="2" borderId="9" xfId="4" applyNumberFormat="1" applyFont="1" applyFill="1" applyBorder="1"/>
    <xf numFmtId="168" fontId="8" fillId="2" borderId="10" xfId="4" applyNumberFormat="1" applyFont="1" applyFill="1" applyBorder="1" applyAlignment="1"/>
    <xf numFmtId="168" fontId="7" fillId="3" borderId="0" xfId="4" applyNumberFormat="1" applyFont="1" applyFill="1" applyBorder="1"/>
    <xf numFmtId="168" fontId="7" fillId="3" borderId="14" xfId="4" applyNumberFormat="1" applyFont="1" applyFill="1" applyBorder="1"/>
    <xf numFmtId="168" fontId="8" fillId="2" borderId="14" xfId="4" applyNumberFormat="1" applyFont="1" applyFill="1" applyBorder="1"/>
    <xf numFmtId="168" fontId="8" fillId="2" borderId="15" xfId="4" applyNumberFormat="1" applyFont="1" applyFill="1" applyBorder="1" applyAlignment="1"/>
    <xf numFmtId="0" fontId="2" fillId="0" borderId="14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3" fillId="0" borderId="11" xfId="1" applyFont="1" applyFill="1" applyBorder="1"/>
    <xf numFmtId="0" fontId="4" fillId="2" borderId="19" xfId="1" applyFont="1" applyFill="1" applyBorder="1"/>
    <xf numFmtId="0" fontId="16" fillId="0" borderId="11" xfId="1" applyFont="1" applyBorder="1"/>
    <xf numFmtId="0" fontId="17" fillId="0" borderId="0" xfId="1" applyFont="1" applyFill="1" applyBorder="1"/>
    <xf numFmtId="0" fontId="18" fillId="2" borderId="19" xfId="1" applyFont="1" applyFill="1" applyBorder="1"/>
    <xf numFmtId="0" fontId="17" fillId="0" borderId="11" xfId="1" applyFont="1" applyBorder="1" applyAlignment="1">
      <alignment horizontal="left" indent="1"/>
    </xf>
    <xf numFmtId="37" fontId="17" fillId="0" borderId="0" xfId="1" applyNumberFormat="1" applyFont="1" applyFill="1" applyBorder="1"/>
    <xf numFmtId="37" fontId="18" fillId="2" borderId="19" xfId="1" applyNumberFormat="1" applyFont="1" applyFill="1" applyBorder="1"/>
    <xf numFmtId="0" fontId="16" fillId="0" borderId="11" xfId="1" applyFont="1" applyBorder="1" applyAlignment="1">
      <alignment horizontal="left" indent="1"/>
    </xf>
    <xf numFmtId="37" fontId="16" fillId="0" borderId="0" xfId="1" applyNumberFormat="1" applyFont="1" applyFill="1" applyBorder="1"/>
    <xf numFmtId="37" fontId="19" fillId="2" borderId="19" xfId="1" applyNumberFormat="1" applyFont="1" applyFill="1" applyBorder="1"/>
    <xf numFmtId="0" fontId="16" fillId="0" borderId="13" xfId="1" applyFont="1" applyBorder="1" applyAlignment="1">
      <alignment horizontal="left" indent="1"/>
    </xf>
    <xf numFmtId="37" fontId="16" fillId="0" borderId="14" xfId="1" applyNumberFormat="1" applyFont="1" applyFill="1" applyBorder="1"/>
    <xf numFmtId="37" fontId="19" fillId="2" borderId="20" xfId="1" applyNumberFormat="1" applyFont="1" applyFill="1" applyBorder="1"/>
    <xf numFmtId="43" fontId="17" fillId="0" borderId="0" xfId="4" applyFont="1" applyFill="1" applyBorder="1"/>
    <xf numFmtId="43" fontId="16" fillId="0" borderId="11" xfId="4" applyFont="1" applyBorder="1"/>
    <xf numFmtId="43" fontId="18" fillId="2" borderId="19" xfId="4" applyFont="1" applyFill="1" applyBorder="1"/>
    <xf numFmtId="43" fontId="3" fillId="0" borderId="0" xfId="4" applyFont="1"/>
    <xf numFmtId="43" fontId="3" fillId="0" borderId="0" xfId="4" applyFont="1" applyFill="1"/>
    <xf numFmtId="0" fontId="16" fillId="0" borderId="16" xfId="1" applyFont="1" applyBorder="1"/>
    <xf numFmtId="37" fontId="17" fillId="0" borderId="17" xfId="1" applyNumberFormat="1" applyFont="1" applyFill="1" applyBorder="1"/>
    <xf numFmtId="37" fontId="18" fillId="2" borderId="18" xfId="1" applyNumberFormat="1" applyFont="1" applyFill="1" applyBorder="1"/>
    <xf numFmtId="0" fontId="17" fillId="0" borderId="13" xfId="1" applyFont="1" applyBorder="1" applyAlignment="1">
      <alignment horizontal="left" indent="1"/>
    </xf>
    <xf numFmtId="43" fontId="17" fillId="0" borderId="14" xfId="4" applyFont="1" applyFill="1" applyBorder="1"/>
    <xf numFmtId="37" fontId="17" fillId="0" borderId="14" xfId="1" applyNumberFormat="1" applyFont="1" applyFill="1" applyBorder="1"/>
    <xf numFmtId="170" fontId="17" fillId="0" borderId="14" xfId="4" applyNumberFormat="1" applyFont="1" applyFill="1" applyBorder="1"/>
    <xf numFmtId="37" fontId="17" fillId="0" borderId="15" xfId="1" applyNumberFormat="1" applyFont="1" applyFill="1" applyBorder="1"/>
    <xf numFmtId="0" fontId="16" fillId="0" borderId="11" xfId="1" applyFont="1" applyFill="1" applyBorder="1"/>
    <xf numFmtId="0" fontId="16" fillId="0" borderId="8" xfId="1" applyFont="1" applyFill="1" applyBorder="1" applyAlignment="1">
      <alignment horizontal="left" indent="1"/>
    </xf>
    <xf numFmtId="37" fontId="16" fillId="4" borderId="9" xfId="1" applyNumberFormat="1" applyFont="1" applyFill="1" applyBorder="1"/>
    <xf numFmtId="37" fontId="16" fillId="0" borderId="9" xfId="1" applyNumberFormat="1" applyFont="1" applyFill="1" applyBorder="1"/>
    <xf numFmtId="170" fontId="16" fillId="0" borderId="9" xfId="4" applyNumberFormat="1" applyFont="1" applyFill="1" applyBorder="1"/>
    <xf numFmtId="170" fontId="19" fillId="2" borderId="21" xfId="4" applyNumberFormat="1" applyFont="1" applyFill="1" applyBorder="1"/>
    <xf numFmtId="0" fontId="20" fillId="3" borderId="11" xfId="1" applyFont="1" applyFill="1" applyBorder="1"/>
    <xf numFmtId="37" fontId="13" fillId="3" borderId="0" xfId="1" applyNumberFormat="1" applyFont="1" applyFill="1" applyBorder="1"/>
    <xf numFmtId="37" fontId="21" fillId="2" borderId="19" xfId="1" applyNumberFormat="1" applyFont="1" applyFill="1" applyBorder="1"/>
    <xf numFmtId="0" fontId="13" fillId="3" borderId="11" xfId="1" applyFont="1" applyFill="1" applyBorder="1" applyAlignment="1">
      <alignment horizontal="left" indent="1"/>
    </xf>
    <xf numFmtId="170" fontId="13" fillId="3" borderId="0" xfId="4" applyNumberFormat="1" applyFont="1" applyFill="1" applyBorder="1"/>
    <xf numFmtId="170" fontId="21" fillId="2" borderId="19" xfId="4" applyNumberFormat="1" applyFont="1" applyFill="1" applyBorder="1"/>
    <xf numFmtId="43" fontId="13" fillId="3" borderId="0" xfId="4" applyFont="1" applyFill="1" applyBorder="1"/>
    <xf numFmtId="0" fontId="20" fillId="3" borderId="8" xfId="1" applyFont="1" applyFill="1" applyBorder="1" applyAlignment="1">
      <alignment horizontal="left" indent="1"/>
    </xf>
    <xf numFmtId="37" fontId="20" fillId="3" borderId="9" xfId="1" applyNumberFormat="1" applyFont="1" applyFill="1" applyBorder="1"/>
    <xf numFmtId="170" fontId="20" fillId="3" borderId="9" xfId="4" applyNumberFormat="1" applyFont="1" applyFill="1" applyBorder="1"/>
    <xf numFmtId="170" fontId="22" fillId="2" borderId="21" xfId="4" applyNumberFormat="1" applyFont="1" applyFill="1" applyBorder="1"/>
    <xf numFmtId="37" fontId="17" fillId="0" borderId="6" xfId="1" applyNumberFormat="1" applyFont="1" applyFill="1" applyBorder="1"/>
    <xf numFmtId="37" fontId="18" fillId="2" borderId="22" xfId="1" applyNumberFormat="1" applyFont="1" applyFill="1" applyBorder="1"/>
    <xf numFmtId="0" fontId="16" fillId="0" borderId="8" xfId="1" applyFont="1" applyBorder="1" applyAlignment="1">
      <alignment horizontal="left" indent="1"/>
    </xf>
    <xf numFmtId="37" fontId="19" fillId="2" borderId="21" xfId="1" applyNumberFormat="1" applyFont="1" applyFill="1" applyBorder="1"/>
    <xf numFmtId="170" fontId="16" fillId="0" borderId="14" xfId="4" applyNumberFormat="1" applyFont="1" applyFill="1" applyBorder="1"/>
    <xf numFmtId="170" fontId="19" fillId="2" borderId="20" xfId="4" applyNumberFormat="1" applyFont="1" applyFill="1" applyBorder="1"/>
    <xf numFmtId="0" fontId="6" fillId="0" borderId="23" xfId="1" applyFont="1" applyFill="1" applyBorder="1" applyAlignment="1">
      <alignment horizontal="left"/>
    </xf>
    <xf numFmtId="170" fontId="16" fillId="0" borderId="24" xfId="4" applyNumberFormat="1" applyFont="1" applyFill="1" applyBorder="1"/>
    <xf numFmtId="37" fontId="23" fillId="0" borderId="24" xfId="1" applyNumberFormat="1" applyFont="1" applyFill="1" applyBorder="1"/>
    <xf numFmtId="37" fontId="19" fillId="2" borderId="25" xfId="1" applyNumberFormat="1" applyFont="1" applyFill="1" applyBorder="1"/>
    <xf numFmtId="170" fontId="3" fillId="0" borderId="0" xfId="1" applyNumberFormat="1" applyFont="1"/>
    <xf numFmtId="170" fontId="3" fillId="0" borderId="0" xfId="1" applyNumberFormat="1" applyFont="1" applyBorder="1"/>
    <xf numFmtId="37" fontId="3" fillId="0" borderId="0" xfId="1" applyNumberFormat="1" applyFont="1"/>
    <xf numFmtId="9" fontId="3" fillId="0" borderId="0" xfId="2" applyFont="1" applyBorder="1"/>
    <xf numFmtId="43" fontId="3" fillId="0" borderId="0" xfId="4" applyFont="1" applyBorder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1" fillId="0" borderId="0" xfId="1"/>
    <xf numFmtId="0" fontId="16" fillId="0" borderId="0" xfId="1" applyFont="1" applyBorder="1"/>
    <xf numFmtId="37" fontId="3" fillId="0" borderId="0" xfId="1" applyNumberFormat="1" applyFont="1" applyBorder="1"/>
    <xf numFmtId="170" fontId="17" fillId="0" borderId="0" xfId="4" applyNumberFormat="1" applyFont="1" applyBorder="1"/>
    <xf numFmtId="170" fontId="17" fillId="0" borderId="0" xfId="1" applyNumberFormat="1" applyFont="1" applyBorder="1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/>
    </xf>
    <xf numFmtId="170" fontId="0" fillId="0" borderId="26" xfId="4" applyNumberFormat="1" applyFont="1" applyBorder="1"/>
    <xf numFmtId="170" fontId="0" fillId="0" borderId="0" xfId="4" applyNumberFormat="1" applyFont="1"/>
    <xf numFmtId="9" fontId="1" fillId="0" borderId="26" xfId="1" applyNumberFormat="1" applyBorder="1"/>
    <xf numFmtId="0" fontId="1" fillId="0" borderId="0" xfId="1" applyFill="1"/>
    <xf numFmtId="9" fontId="4" fillId="0" borderId="0" xfId="2" applyFont="1" applyFill="1" applyBorder="1" applyAlignment="1">
      <alignment horizontal="center" vertical="center"/>
    </xf>
    <xf numFmtId="170" fontId="0" fillId="0" borderId="0" xfId="4" applyNumberFormat="1" applyFont="1" applyFill="1"/>
    <xf numFmtId="43" fontId="0" fillId="0" borderId="26" xfId="4" applyNumberFormat="1" applyFont="1" applyBorder="1"/>
    <xf numFmtId="169" fontId="1" fillId="0" borderId="26" xfId="1" applyNumberFormat="1" applyBorder="1"/>
    <xf numFmtId="0" fontId="4" fillId="2" borderId="0" xfId="1" applyFont="1" applyFill="1" applyAlignment="1">
      <alignment horizontal="center" vertical="center"/>
    </xf>
    <xf numFmtId="37" fontId="4" fillId="2" borderId="0" xfId="1" applyNumberFormat="1" applyFont="1" applyFill="1" applyAlignment="1">
      <alignment horizontal="center" vertical="center"/>
    </xf>
    <xf numFmtId="37" fontId="4" fillId="0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170" fontId="26" fillId="0" borderId="27" xfId="4" applyNumberFormat="1" applyFont="1" applyBorder="1" applyAlignment="1">
      <alignment horizontal="center" vertical="center"/>
    </xf>
    <xf numFmtId="170" fontId="26" fillId="0" borderId="0" xfId="4" applyNumberFormat="1" applyFont="1"/>
    <xf numFmtId="0" fontId="26" fillId="0" borderId="0" xfId="1" applyFont="1"/>
    <xf numFmtId="170" fontId="1" fillId="0" borderId="0" xfId="1" applyNumberFormat="1"/>
    <xf numFmtId="43" fontId="0" fillId="0" borderId="0" xfId="4" applyFont="1"/>
    <xf numFmtId="0" fontId="28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Continuous" wrapText="1"/>
    </xf>
    <xf numFmtId="0" fontId="3" fillId="0" borderId="11" xfId="1" applyFont="1" applyBorder="1"/>
    <xf numFmtId="0" fontId="29" fillId="0" borderId="0" xfId="1" applyFont="1" applyFill="1" applyBorder="1"/>
    <xf numFmtId="0" fontId="3" fillId="0" borderId="11" xfId="1" applyFont="1" applyBorder="1" applyAlignment="1">
      <alignment horizontal="left" indent="1"/>
    </xf>
    <xf numFmtId="166" fontId="29" fillId="0" borderId="0" xfId="1" applyNumberFormat="1" applyFont="1" applyFill="1" applyBorder="1"/>
    <xf numFmtId="166" fontId="4" fillId="2" borderId="19" xfId="1" applyNumberFormat="1" applyFont="1" applyFill="1" applyBorder="1"/>
    <xf numFmtId="169" fontId="0" fillId="0" borderId="0" xfId="2" applyNumberFormat="1" applyFont="1"/>
    <xf numFmtId="9" fontId="0" fillId="0" borderId="0" xfId="2" applyFont="1"/>
    <xf numFmtId="43" fontId="4" fillId="2" borderId="19" xfId="4" applyFont="1" applyFill="1" applyBorder="1"/>
    <xf numFmtId="0" fontId="3" fillId="0" borderId="13" xfId="1" applyFont="1" applyBorder="1" applyAlignment="1">
      <alignment horizontal="left" indent="1"/>
    </xf>
    <xf numFmtId="166" fontId="29" fillId="0" borderId="14" xfId="1" applyNumberFormat="1" applyFont="1" applyFill="1" applyBorder="1"/>
    <xf numFmtId="166" fontId="29" fillId="0" borderId="15" xfId="1" applyNumberFormat="1" applyFont="1" applyFill="1" applyBorder="1"/>
    <xf numFmtId="166" fontId="4" fillId="2" borderId="20" xfId="1" applyNumberFormat="1" applyFont="1" applyFill="1" applyBorder="1"/>
    <xf numFmtId="166" fontId="29" fillId="0" borderId="17" xfId="1" applyNumberFormat="1" applyFont="1" applyFill="1" applyBorder="1"/>
    <xf numFmtId="166" fontId="4" fillId="2" borderId="22" xfId="1" applyNumberFormat="1" applyFont="1" applyFill="1" applyBorder="1"/>
    <xf numFmtId="0" fontId="3" fillId="0" borderId="13" xfId="1" applyFont="1" applyBorder="1"/>
    <xf numFmtId="0" fontId="4" fillId="2" borderId="20" xfId="1" applyFont="1" applyFill="1" applyBorder="1"/>
    <xf numFmtId="166" fontId="29" fillId="0" borderId="0" xfId="1" applyNumberFormat="1" applyFont="1" applyFill="1" applyBorder="1" applyAlignment="1">
      <alignment horizontal="right"/>
    </xf>
    <xf numFmtId="168" fontId="0" fillId="0" borderId="0" xfId="4" applyNumberFormat="1" applyFont="1"/>
    <xf numFmtId="0" fontId="3" fillId="0" borderId="16" xfId="1" applyFont="1" applyBorder="1"/>
    <xf numFmtId="166" fontId="4" fillId="2" borderId="18" xfId="1" applyNumberFormat="1" applyFont="1" applyFill="1" applyBorder="1"/>
    <xf numFmtId="166" fontId="29" fillId="0" borderId="28" xfId="1" applyNumberFormat="1" applyFont="1" applyFill="1" applyBorder="1"/>
    <xf numFmtId="166" fontId="29" fillId="0" borderId="12" xfId="1" applyNumberFormat="1" applyFont="1" applyFill="1" applyBorder="1"/>
    <xf numFmtId="171" fontId="3" fillId="0" borderId="0" xfId="1" applyNumberFormat="1" applyFont="1"/>
    <xf numFmtId="0" fontId="3" fillId="0" borderId="0" xfId="1" applyFont="1" applyBorder="1" applyAlignment="1">
      <alignment horizontal="left" indent="1"/>
    </xf>
    <xf numFmtId="171" fontId="3" fillId="0" borderId="0" xfId="1" applyNumberFormat="1" applyFont="1" applyBorder="1"/>
    <xf numFmtId="166" fontId="3" fillId="0" borderId="0" xfId="1" applyNumberFormat="1" applyFont="1"/>
    <xf numFmtId="43" fontId="29" fillId="0" borderId="0" xfId="4" applyFont="1" applyFill="1" applyBorder="1"/>
    <xf numFmtId="166" fontId="29" fillId="0" borderId="6" xfId="1" applyNumberFormat="1" applyFont="1" applyFill="1" applyBorder="1"/>
    <xf numFmtId="0" fontId="29" fillId="0" borderId="14" xfId="1" applyFont="1" applyFill="1" applyBorder="1"/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vertical="center"/>
    </xf>
  </cellXfs>
  <cellStyles count="6">
    <cellStyle name="Comma 100 8" xfId="4"/>
    <cellStyle name="Comma 2" xfId="3"/>
    <cellStyle name="Normal" xfId="0" builtinId="0"/>
    <cellStyle name="Normal 10 2" xfId="1"/>
    <cellStyle name="Normal 2 2 10" xfId="5"/>
    <cellStyle name="Percent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1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112" Type="http://schemas.openxmlformats.org/officeDocument/2006/relationships/externalLink" Target="externalLinks/externalLink106.xml"/><Relationship Id="rId16" Type="http://schemas.openxmlformats.org/officeDocument/2006/relationships/externalLink" Target="externalLinks/externalLink10.xml"/><Relationship Id="rId107" Type="http://schemas.openxmlformats.org/officeDocument/2006/relationships/externalLink" Target="externalLinks/externalLink101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102" Type="http://schemas.openxmlformats.org/officeDocument/2006/relationships/externalLink" Target="externalLinks/externalLink96.xml"/><Relationship Id="rId123" Type="http://schemas.openxmlformats.org/officeDocument/2006/relationships/externalLink" Target="externalLinks/externalLink11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113" Type="http://schemas.openxmlformats.org/officeDocument/2006/relationships/externalLink" Target="externalLinks/externalLink107.xml"/><Relationship Id="rId118" Type="http://schemas.openxmlformats.org/officeDocument/2006/relationships/externalLink" Target="externalLinks/externalLink112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53.xml"/><Relationship Id="rId103" Type="http://schemas.openxmlformats.org/officeDocument/2006/relationships/externalLink" Target="externalLinks/externalLink97.xml"/><Relationship Id="rId108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18.xml"/><Relationship Id="rId129" Type="http://schemas.openxmlformats.org/officeDocument/2006/relationships/sharedStrings" Target="sharedStrings.xml"/><Relationship Id="rId54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43.xml"/><Relationship Id="rId114" Type="http://schemas.openxmlformats.org/officeDocument/2006/relationships/externalLink" Target="externalLinks/externalLink108.xml"/><Relationship Id="rId119" Type="http://schemas.openxmlformats.org/officeDocument/2006/relationships/externalLink" Target="externalLinks/externalLink113.xml"/><Relationship Id="rId44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130" Type="http://schemas.openxmlformats.org/officeDocument/2006/relationships/calcChain" Target="calcChain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109" Type="http://schemas.openxmlformats.org/officeDocument/2006/relationships/externalLink" Target="externalLinks/externalLink10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externalLink" Target="externalLinks/externalLink98.xml"/><Relationship Id="rId120" Type="http://schemas.openxmlformats.org/officeDocument/2006/relationships/externalLink" Target="externalLinks/externalLink114.xml"/><Relationship Id="rId125" Type="http://schemas.openxmlformats.org/officeDocument/2006/relationships/externalLink" Target="externalLinks/externalLink119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Relationship Id="rId87" Type="http://schemas.openxmlformats.org/officeDocument/2006/relationships/externalLink" Target="externalLinks/externalLink81.xml"/><Relationship Id="rId110" Type="http://schemas.openxmlformats.org/officeDocument/2006/relationships/externalLink" Target="externalLinks/externalLink104.xml"/><Relationship Id="rId115" Type="http://schemas.openxmlformats.org/officeDocument/2006/relationships/externalLink" Target="externalLinks/externalLink109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externalLink" Target="externalLinks/externalLink99.xml"/><Relationship Id="rId126" Type="http://schemas.openxmlformats.org/officeDocument/2006/relationships/externalLink" Target="externalLinks/externalLink120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121" Type="http://schemas.openxmlformats.org/officeDocument/2006/relationships/externalLink" Target="externalLinks/externalLink11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61.xml"/><Relationship Id="rId116" Type="http://schemas.openxmlformats.org/officeDocument/2006/relationships/externalLink" Target="externalLinks/externalLink11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56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111" Type="http://schemas.openxmlformats.org/officeDocument/2006/relationships/externalLink" Target="externalLinks/externalLink105.xml"/><Relationship Id="rId15" Type="http://schemas.openxmlformats.org/officeDocument/2006/relationships/externalLink" Target="externalLinks/externalLink9.xml"/><Relationship Id="rId36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51.xml"/><Relationship Id="rId106" Type="http://schemas.openxmlformats.org/officeDocument/2006/relationships/externalLink" Target="externalLinks/externalLink100.xml"/><Relationship Id="rId127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46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122" Type="http://schemas.openxmlformats.org/officeDocument/2006/relationships/externalLink" Target="externalLinks/externalLink11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26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993468</xdr:colOff>
      <xdr:row>0</xdr:row>
      <xdr:rowOff>104483</xdr:rowOff>
    </xdr:from>
    <xdr:to>
      <xdr:col>8</xdr:col>
      <xdr:colOff>882008</xdr:colOff>
      <xdr:row>0</xdr:row>
      <xdr:rowOff>409538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0726" y="104483"/>
          <a:ext cx="1947169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85</xdr:row>
      <xdr:rowOff>0</xdr:rowOff>
    </xdr:from>
    <xdr:to>
      <xdr:col>3</xdr:col>
      <xdr:colOff>333375</xdr:colOff>
      <xdr:row>111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1182350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180975</xdr:colOff>
      <xdr:row>1</xdr:row>
      <xdr:rowOff>180975</xdr:rowOff>
    </xdr:from>
    <xdr:to>
      <xdr:col>8</xdr:col>
      <xdr:colOff>953875</xdr:colOff>
      <xdr:row>2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80975"/>
          <a:ext cx="1944475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390525</xdr:colOff>
      <xdr:row>1</xdr:row>
      <xdr:rowOff>105833</xdr:rowOff>
    </xdr:from>
    <xdr:to>
      <xdr:col>21</xdr:col>
      <xdr:colOff>1112992</xdr:colOff>
      <xdr:row>1</xdr:row>
      <xdr:rowOff>410888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01083"/>
          <a:ext cx="1932142" cy="305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965134</xdr:colOff>
      <xdr:row>0</xdr:row>
      <xdr:rowOff>104483</xdr:rowOff>
    </xdr:from>
    <xdr:to>
      <xdr:col>8</xdr:col>
      <xdr:colOff>853674</xdr:colOff>
      <xdr:row>0</xdr:row>
      <xdr:rowOff>409538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034" y="104483"/>
          <a:ext cx="1951881" cy="305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333375</xdr:colOff>
      <xdr:row>85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724025" y="11249025"/>
          <a:ext cx="3333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276225</xdr:colOff>
      <xdr:row>2</xdr:row>
      <xdr:rowOff>200025</xdr:rowOff>
    </xdr:from>
    <xdr:to>
      <xdr:col>8</xdr:col>
      <xdr:colOff>1068175</xdr:colOff>
      <xdr:row>2</xdr:row>
      <xdr:rowOff>533400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457200"/>
          <a:ext cx="1944475" cy="333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6\K16Qtr3\Investors%20Data\2016Sep%20Quarterly%20Earning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raisi\AppData\Local\Microsoft\Windows\INetCache\Content.Outlook\BH2JOC74\ARPU%20data%20base%202016%20(2)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Roni\Czech-Greenfield%20(Jan%2029,%202001)-modified-from-Charles-UM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eport\K8Qtr2\Monthly%20report%202000\PL_summary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FinReport\K8Qtr2\Monthly%20report%202000\PL_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4\Main\04-12-Com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Aproject\TiwBP\Vers181199\Um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Aproject\TiwBP\Vers181199\Um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onthly%20report%202000\PL_summa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ni\Czech-Greenfield%20(Jan%2029,%202001)-modified-from-Charles-UM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Roni\Czech-Greenfield%20(Jan%2029,%202001)-modified-from-Charles-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opal\LOCALS~1\Temp\BP-Pal-V10-30Aug06-FINANCIALBI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ansano\AppData\Local\Microsoft\Windows\Temporary%20Internet%20Files\Content.Outlook\1JIOAF4K\From%20Siraj\Book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Nawras%20-%20IT%20SP%202013%20ver%20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VictorDocuments\NewPROJECTS\UMTS\UK\TiwBP\VersJAN00\UMTSvers01_17_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VictorDocuments\NewPROJECTS\UMTS\UK\TiwBP\VersJAN00\UMTSvers01_17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WINDOWS\TEMP\budget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erriii\Invest.Mngmnt\GW-Impairment-2013\Nawras\Final%20Nawras%20BP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ulushiT\AppData\Local\Microsoft\Windows\Temporary%20Internet%20Files\Content.Outlook\NG13VS5Z\Nawras-%20IT%20SP%202013%20v-26Jun%20(2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Republique%20Tcheque\Vers6_deman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DOCUME~1\nairr\LOCALS~1\Temp\7zO9A.tmp\ALG.MIS.DEC.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sthafa\My%20Documents\QI\QI%20Comm\QI_LTI%20Eligibility_2009%20Ver1.3_Feb%2011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usthafa\My%20Documents\QI\QI%20Comm\QI_LTI%20Eligibility_2009%20Ver1.3_Feb%2011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tel%20Int'l-QI\2011\2011-QI%20Monthly%20Payroll\Bonus%20Provision%20201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tel%20Int'l-QI\2011\2011-QI%20Monthly%20Payroll\Bonus%20Provision%20201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2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REV-BP98\MIS\97\OPR\10\OPR-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INVESTMENT%20MANAGEMENT\BUSINESS%20PLANNING%202012%20-%20V2\GW%20Impairment\Nawras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%20&amp;%20Budgeting\2013-2014-2015\CRM\Copy%20of%20-%20opconame%20-%20IT%20SP%202013%20v-26Jun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CV%20Monthly%20Operations%20Report_2005\QCV%20Monthly%20Operations%20Report_2005_Rev1.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QCV%20Monthly%20Operations%20Report_2005\QCV%20Monthly%20Operations%20Report_2005_Rev1.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Capex\2005\05-2005\BA-CEP%20Rep-0505-Total%20(3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REP-Capex\2005\05-2005\BA-CEP%20Rep-0505-Total%20(3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K13Qtr4\Investors%20Data\my%20documents\Republique%20Tcheque\Vers6_demand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REP-Opex\2006\Forecast\03Mar\Revised\2006-Vacant-CorpCen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USD"/>
      <sheetName val="Rev-QAR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"/>
      <sheetName val="Prop-cust"/>
      <sheetName val=" ARPU QAR "/>
      <sheetName val=" ARPU USD"/>
      <sheetName val="SUBS"/>
      <sheetName val="ARPU"/>
      <sheetName val="OQ"/>
      <sheetName val="Oman"/>
      <sheetName val="Indosat"/>
      <sheetName val="Myanmar"/>
      <sheetName val="Iraq"/>
      <sheetName val="Iraq-working"/>
      <sheetName val="Kuwait"/>
      <sheetName val="Algeria"/>
      <sheetName val="Tunisia"/>
      <sheetName val="Maldives"/>
      <sheetName val="Palestine"/>
      <sheetName val="Pakistan"/>
      <sheetName val="Philippines"/>
      <sheetName val="Fanoo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 t="str">
            <v/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 t="str">
            <v/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 t="str">
            <v/>
          </cell>
        </row>
        <row r="21">
          <cell r="F21" t="str">
            <v/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 t="str">
            <v/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 t="str">
            <v/>
          </cell>
          <cell r="E32" t="str">
            <v>- DEVELOP A DYNAMIC ADVERTISING</v>
          </cell>
          <cell r="F32" t="str">
            <v>01.01.98</v>
          </cell>
        </row>
        <row r="33">
          <cell r="D33" t="str">
            <v/>
          </cell>
          <cell r="E33" t="str">
            <v xml:space="preserve">  PLAN CONSISTENT WITH 98</v>
          </cell>
        </row>
        <row r="34">
          <cell r="D34" t="str">
            <v/>
          </cell>
          <cell r="E34" t="str">
            <v xml:space="preserve">  KIMMCO'S OBJECTIVES.</v>
          </cell>
          <cell r="F34" t="str">
            <v/>
          </cell>
        </row>
        <row r="35">
          <cell r="D35" t="str">
            <v/>
          </cell>
          <cell r="E35" t="str">
            <v xml:space="preserve">  (ARD/YQ)</v>
          </cell>
        </row>
        <row r="36">
          <cell r="D36" t="str">
            <v/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 t="str">
            <v/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 t="str">
            <v/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</sheetNames>
    <sheetDataSet>
      <sheetData sheetId="0"/>
      <sheetData sheetId="1"/>
      <sheetData sheetId="2"/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Sheet1"/>
      <sheetName val="Dec11-Adj Musthafa"/>
      <sheetName val="Dec11-Musthafa reply"/>
      <sheetName val="Dec11-Additions for JV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EMS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H118"/>
  <sheetViews>
    <sheetView view="pageBreakPreview" zoomScale="93" zoomScaleNormal="80" zoomScaleSheetLayoutView="93" workbookViewId="0">
      <pane xSplit="1" ySplit="3" topLeftCell="B4" activePane="bottomRight" state="frozen"/>
      <selection activeCell="E16" sqref="E16"/>
      <selection pane="topRight" activeCell="E16" sqref="E16"/>
      <selection pane="bottomLeft" activeCell="E16" sqref="E16"/>
      <selection pane="bottomRight" sqref="A1:H1"/>
    </sheetView>
  </sheetViews>
  <sheetFormatPr defaultColWidth="9.140625" defaultRowHeight="12.75" x14ac:dyDescent="0.2"/>
  <cols>
    <col min="1" max="1" width="39.28515625" style="5" customWidth="1"/>
    <col min="2" max="2" width="16.28515625" style="3" customWidth="1"/>
    <col min="3" max="7" width="15.85546875" style="3" customWidth="1"/>
    <col min="8" max="9" width="15" style="3" customWidth="1"/>
    <col min="10" max="10" width="13.85546875" style="6" customWidth="1"/>
    <col min="11" max="11" width="13.28515625" style="3" customWidth="1"/>
    <col min="12" max="12" width="12" style="3" customWidth="1"/>
    <col min="13" max="13" width="13.42578125" style="3" customWidth="1"/>
    <col min="14" max="14" width="12.42578125" style="3" bestFit="1" customWidth="1"/>
    <col min="15" max="15" width="12" style="3" bestFit="1" customWidth="1"/>
    <col min="16" max="16" width="12.42578125" style="3" bestFit="1" customWidth="1"/>
    <col min="17" max="17" width="12.5703125" style="3" bestFit="1" customWidth="1"/>
    <col min="18" max="19" width="12" style="3" customWidth="1"/>
    <col min="20" max="20" width="12.5703125" style="3" bestFit="1" customWidth="1"/>
    <col min="21" max="21" width="12.85546875" style="3" customWidth="1"/>
    <col min="22" max="29" width="12" style="3" customWidth="1"/>
    <col min="30" max="16384" width="9.140625" style="5"/>
  </cols>
  <sheetData>
    <row r="1" spans="1:29" ht="38.25" customHeight="1" x14ac:dyDescent="0.2">
      <c r="A1" s="1" t="s">
        <v>35</v>
      </c>
      <c r="B1" s="1"/>
      <c r="C1" s="1"/>
      <c r="D1" s="1"/>
      <c r="E1" s="1"/>
      <c r="F1" s="1"/>
      <c r="G1" s="1"/>
      <c r="H1" s="1"/>
      <c r="I1" s="2"/>
    </row>
    <row r="2" spans="1:29" ht="6.75" customHeight="1" thickBot="1" x14ac:dyDescent="0.25"/>
    <row r="3" spans="1:29" ht="40.5" customHeight="1" x14ac:dyDescent="0.2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16" customFormat="1" ht="15.75" hidden="1" customHeight="1" x14ac:dyDescent="0.2">
      <c r="A4" s="12"/>
      <c r="B4" s="13">
        <v>4</v>
      </c>
      <c r="C4" s="13">
        <v>5</v>
      </c>
      <c r="D4" s="13">
        <v>6</v>
      </c>
      <c r="E4" s="13">
        <v>7</v>
      </c>
      <c r="F4" s="13">
        <v>8</v>
      </c>
      <c r="G4" s="13">
        <v>9</v>
      </c>
      <c r="H4" s="14">
        <v>20</v>
      </c>
      <c r="I4" s="15">
        <v>16</v>
      </c>
      <c r="K4" s="17"/>
      <c r="L4" s="17"/>
      <c r="M4" s="17"/>
      <c r="N4" s="17"/>
      <c r="O4" s="18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16" customFormat="1" ht="15.75" hidden="1" customHeight="1" x14ac:dyDescent="0.2">
      <c r="A5" s="19"/>
      <c r="B5" s="20">
        <v>4</v>
      </c>
      <c r="C5" s="20">
        <v>5</v>
      </c>
      <c r="D5" s="20">
        <v>6</v>
      </c>
      <c r="E5" s="20">
        <v>7</v>
      </c>
      <c r="F5" s="20">
        <v>8</v>
      </c>
      <c r="G5" s="20">
        <v>9</v>
      </c>
      <c r="H5" s="21">
        <v>15</v>
      </c>
      <c r="I5" s="22">
        <v>16</v>
      </c>
      <c r="K5" s="17"/>
      <c r="L5" s="17"/>
      <c r="M5" s="17"/>
      <c r="N5" s="17"/>
      <c r="O5" s="1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16" customFormat="1" ht="15.75" customHeight="1" x14ac:dyDescent="0.2">
      <c r="A6" s="23"/>
      <c r="B6" s="24"/>
      <c r="C6" s="24"/>
      <c r="D6" s="24"/>
      <c r="E6" s="24"/>
      <c r="F6" s="24"/>
      <c r="G6" s="24"/>
      <c r="H6" s="25"/>
      <c r="I6" s="26"/>
      <c r="K6" s="17"/>
      <c r="L6" s="17"/>
      <c r="M6" s="17"/>
      <c r="N6" s="17"/>
      <c r="O6" s="1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16" customFormat="1" x14ac:dyDescent="0.2">
      <c r="A7" s="27" t="s">
        <v>10</v>
      </c>
      <c r="B7" s="28"/>
      <c r="C7" s="28"/>
      <c r="D7" s="28"/>
      <c r="E7" s="28"/>
      <c r="F7" s="28"/>
      <c r="G7" s="28"/>
      <c r="H7" s="29"/>
      <c r="I7" s="30"/>
      <c r="K7" s="17"/>
      <c r="L7" s="17"/>
      <c r="M7" s="17"/>
      <c r="N7" s="17"/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16" customFormat="1" x14ac:dyDescent="0.2">
      <c r="A8" s="31" t="s">
        <v>11</v>
      </c>
      <c r="B8" s="124">
        <v>8004.4530000000013</v>
      </c>
      <c r="C8" s="124">
        <v>8154.5309999999954</v>
      </c>
      <c r="D8" s="124">
        <v>7964.7810000000027</v>
      </c>
      <c r="E8" s="124">
        <v>7888.1350000000002</v>
      </c>
      <c r="F8" s="124">
        <v>8025.8379999999997</v>
      </c>
      <c r="G8" s="124">
        <v>8351.6420000000016</v>
      </c>
      <c r="H8" s="125">
        <v>24265.615000000002</v>
      </c>
      <c r="I8" s="126">
        <v>24196.073999999997</v>
      </c>
      <c r="J8" s="127"/>
      <c r="K8" s="17"/>
      <c r="L8" s="17"/>
      <c r="M8" s="17"/>
      <c r="N8" s="17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6"/>
    </row>
    <row r="9" spans="1:29" s="16" customFormat="1" x14ac:dyDescent="0.2">
      <c r="A9" s="35" t="s">
        <v>12</v>
      </c>
      <c r="B9" s="129">
        <v>6889.4071050000011</v>
      </c>
      <c r="C9" s="129">
        <v>7121.877964999996</v>
      </c>
      <c r="D9" s="129">
        <v>6771.5585320000064</v>
      </c>
      <c r="E9" s="129">
        <v>6789.2099320000007</v>
      </c>
      <c r="F9" s="129">
        <v>6884.0312709999971</v>
      </c>
      <c r="G9" s="129">
        <v>7236.2777950000054</v>
      </c>
      <c r="H9" s="130">
        <v>20909.518998000003</v>
      </c>
      <c r="I9" s="131">
        <v>20924.923069999997</v>
      </c>
      <c r="K9" s="17"/>
      <c r="L9" s="17"/>
      <c r="M9" s="17"/>
      <c r="N9" s="17"/>
      <c r="O9" s="18"/>
      <c r="P9" s="6"/>
      <c r="Q9" s="6"/>
      <c r="R9" s="6"/>
      <c r="S9" s="6"/>
      <c r="T9" s="6"/>
      <c r="U9" s="6"/>
      <c r="V9" s="6"/>
      <c r="W9" s="6"/>
      <c r="X9" s="6"/>
      <c r="Y9" s="6"/>
      <c r="Z9" s="39"/>
      <c r="AA9" s="39"/>
      <c r="AB9" s="39"/>
      <c r="AC9" s="39"/>
    </row>
    <row r="10" spans="1:29" s="41" customFormat="1" x14ac:dyDescent="0.2">
      <c r="A10" s="40" t="s">
        <v>13</v>
      </c>
      <c r="B10" s="129">
        <v>1115.045895</v>
      </c>
      <c r="C10" s="129">
        <v>1032.6530349999998</v>
      </c>
      <c r="D10" s="129">
        <v>1193.2224679999999</v>
      </c>
      <c r="E10" s="129">
        <v>1098.925068</v>
      </c>
      <c r="F10" s="129">
        <v>1141.8067290000004</v>
      </c>
      <c r="G10" s="129">
        <v>1115.3642050000003</v>
      </c>
      <c r="H10" s="130">
        <v>3356.0960020000007</v>
      </c>
      <c r="I10" s="131">
        <v>3271.1509299999998</v>
      </c>
      <c r="J10" s="16"/>
      <c r="K10" s="17"/>
      <c r="L10" s="17"/>
      <c r="M10" s="17"/>
      <c r="N10" s="17"/>
      <c r="O10" s="18"/>
      <c r="P10" s="6"/>
      <c r="Q10" s="6"/>
      <c r="R10" s="6"/>
      <c r="S10" s="6"/>
      <c r="T10" s="6"/>
      <c r="U10" s="6"/>
      <c r="V10" s="6"/>
      <c r="W10" s="6"/>
      <c r="X10" s="6"/>
      <c r="Y10" s="6"/>
      <c r="Z10" s="39"/>
      <c r="AA10" s="39"/>
      <c r="AB10" s="39"/>
      <c r="AC10" s="39"/>
    </row>
    <row r="11" spans="1:29" s="16" customFormat="1" x14ac:dyDescent="0.2">
      <c r="A11" s="31" t="s">
        <v>14</v>
      </c>
      <c r="B11" s="124">
        <v>3250.8250000000003</v>
      </c>
      <c r="C11" s="124">
        <v>3555.8480000000009</v>
      </c>
      <c r="D11" s="124">
        <v>3006.7609999999968</v>
      </c>
      <c r="E11" s="124">
        <v>3179.2099999999991</v>
      </c>
      <c r="F11" s="124">
        <v>3298.4340000000011</v>
      </c>
      <c r="G11" s="124">
        <v>3678.4080000000031</v>
      </c>
      <c r="H11" s="125">
        <v>10156.052000000003</v>
      </c>
      <c r="I11" s="132">
        <v>10011.568000000001</v>
      </c>
      <c r="K11" s="17"/>
      <c r="L11" s="17"/>
      <c r="M11" s="17"/>
      <c r="N11" s="17"/>
      <c r="O11" s="18"/>
      <c r="P11" s="6"/>
      <c r="Q11" s="6"/>
      <c r="R11" s="6"/>
      <c r="S11" s="6"/>
      <c r="T11" s="6"/>
      <c r="U11" s="6"/>
      <c r="V11" s="6"/>
      <c r="W11" s="6"/>
      <c r="X11" s="6"/>
      <c r="Y11" s="6"/>
      <c r="Z11" s="39"/>
      <c r="AA11" s="39"/>
      <c r="AB11" s="39"/>
      <c r="AC11" s="39"/>
    </row>
    <row r="12" spans="1:29" s="16" customFormat="1" x14ac:dyDescent="0.2">
      <c r="A12" s="43" t="s">
        <v>15</v>
      </c>
      <c r="B12" s="44">
        <v>0.40612706452271002</v>
      </c>
      <c r="C12" s="44">
        <v>0.43605794128442249</v>
      </c>
      <c r="D12" s="44">
        <v>0.37750705261073664</v>
      </c>
      <c r="E12" s="44">
        <v>0.40303696627910135</v>
      </c>
      <c r="F12" s="44">
        <v>0.41097689736573317</v>
      </c>
      <c r="G12" s="44">
        <v>0.4404412928619309</v>
      </c>
      <c r="H12" s="45">
        <v>0.41853676488314856</v>
      </c>
      <c r="I12" s="46">
        <v>0.41376828323470999</v>
      </c>
      <c r="K12" s="17"/>
      <c r="L12" s="17"/>
      <c r="M12" s="17"/>
      <c r="N12" s="17"/>
      <c r="O12" s="18"/>
      <c r="P12" s="6"/>
      <c r="Q12" s="6"/>
      <c r="R12" s="6"/>
      <c r="S12" s="6"/>
      <c r="T12" s="6"/>
      <c r="U12" s="6"/>
      <c r="V12" s="6"/>
      <c r="W12" s="6"/>
      <c r="X12" s="6"/>
      <c r="Y12" s="6"/>
      <c r="Z12" s="47"/>
      <c r="AA12" s="47"/>
      <c r="AB12" s="47"/>
      <c r="AC12" s="47"/>
    </row>
    <row r="13" spans="1:29" s="16" customFormat="1" x14ac:dyDescent="0.2">
      <c r="A13" s="31" t="s">
        <v>16</v>
      </c>
      <c r="B13" s="124">
        <v>557.99300000000005</v>
      </c>
      <c r="C13" s="124">
        <v>827.06100000000015</v>
      </c>
      <c r="D13" s="124">
        <v>408.16300000000001</v>
      </c>
      <c r="E13" s="124">
        <v>995.97500000000014</v>
      </c>
      <c r="F13" s="124">
        <v>700.40299999999979</v>
      </c>
      <c r="G13" s="124">
        <v>490.28300000000104</v>
      </c>
      <c r="H13" s="125">
        <v>2186.661000000001</v>
      </c>
      <c r="I13" s="132">
        <v>1885.3200000000002</v>
      </c>
      <c r="K13" s="17"/>
      <c r="L13" s="17"/>
      <c r="M13" s="17"/>
      <c r="N13" s="17"/>
      <c r="O13" s="18"/>
      <c r="P13" s="6"/>
      <c r="Q13" s="6"/>
      <c r="R13" s="6"/>
      <c r="S13" s="6"/>
      <c r="T13" s="6"/>
      <c r="U13" s="6"/>
      <c r="V13" s="6"/>
      <c r="W13" s="6"/>
      <c r="X13" s="6"/>
      <c r="Y13" s="6"/>
      <c r="Z13" s="39"/>
      <c r="AA13" s="39"/>
      <c r="AB13" s="39"/>
      <c r="AC13" s="39"/>
    </row>
    <row r="14" spans="1:29" s="16" customFormat="1" ht="5.25" customHeight="1" x14ac:dyDescent="0.2">
      <c r="A14" s="23"/>
      <c r="B14" s="133"/>
      <c r="C14" s="133"/>
      <c r="D14" s="124"/>
      <c r="E14" s="124"/>
      <c r="F14" s="133"/>
      <c r="G14" s="133"/>
      <c r="H14" s="125"/>
      <c r="I14" s="126"/>
      <c r="K14" s="17"/>
      <c r="L14" s="17"/>
      <c r="M14" s="17"/>
      <c r="N14" s="17"/>
      <c r="O14" s="1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6" customFormat="1" ht="15" customHeight="1" x14ac:dyDescent="0.2">
      <c r="A15" s="31" t="s">
        <v>17</v>
      </c>
      <c r="B15" s="124">
        <v>501.22400000000005</v>
      </c>
      <c r="C15" s="124">
        <v>755.74999999999989</v>
      </c>
      <c r="D15" s="124">
        <v>360.13999999999987</v>
      </c>
      <c r="E15" s="124">
        <v>878.63900000000001</v>
      </c>
      <c r="F15" s="124">
        <v>583.21899999999994</v>
      </c>
      <c r="G15" s="124">
        <v>369.91100000000006</v>
      </c>
      <c r="H15" s="125">
        <v>1831.769</v>
      </c>
      <c r="I15" s="132">
        <v>1758.1379999999999</v>
      </c>
      <c r="K15" s="17"/>
      <c r="L15" s="17"/>
      <c r="M15" s="17"/>
      <c r="N15" s="17"/>
      <c r="O15" s="1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16" customFormat="1" ht="7.5" customHeight="1" x14ac:dyDescent="0.2">
      <c r="A16" s="49"/>
      <c r="B16" s="124"/>
      <c r="C16" s="124"/>
      <c r="D16" s="124"/>
      <c r="E16" s="124"/>
      <c r="F16" s="124"/>
      <c r="G16" s="124"/>
      <c r="H16" s="125"/>
      <c r="I16" s="126"/>
      <c r="K16" s="17"/>
      <c r="L16" s="17"/>
      <c r="M16" s="17"/>
      <c r="N16" s="17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16" customFormat="1" ht="15" customHeight="1" x14ac:dyDescent="0.2">
      <c r="A17" s="50" t="s">
        <v>18</v>
      </c>
      <c r="B17" s="134">
        <v>2218.5559999999996</v>
      </c>
      <c r="C17" s="134">
        <v>1799.8850000000007</v>
      </c>
      <c r="D17" s="134">
        <v>3114.7300000000032</v>
      </c>
      <c r="E17" s="134">
        <v>1070.2340000000002</v>
      </c>
      <c r="F17" s="134">
        <v>1341.0539999999999</v>
      </c>
      <c r="G17" s="134">
        <v>1230.7579999999998</v>
      </c>
      <c r="H17" s="125">
        <v>3642.0459999999998</v>
      </c>
      <c r="I17" s="132">
        <v>5647.0360000000001</v>
      </c>
      <c r="K17" s="17"/>
      <c r="L17" s="17"/>
      <c r="M17" s="17"/>
      <c r="N17" s="17"/>
      <c r="O17" s="1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16" customFormat="1" ht="6.75" customHeight="1" x14ac:dyDescent="0.2">
      <c r="A18" s="19"/>
      <c r="B18" s="52"/>
      <c r="C18" s="52"/>
      <c r="D18" s="52"/>
      <c r="E18" s="52"/>
      <c r="F18" s="52"/>
      <c r="G18" s="52"/>
      <c r="H18" s="53"/>
      <c r="I18" s="54"/>
      <c r="K18" s="17"/>
      <c r="L18" s="17"/>
      <c r="M18" s="17"/>
      <c r="N18" s="17"/>
      <c r="O18" s="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">
      <c r="A19" s="55" t="s">
        <v>19</v>
      </c>
      <c r="B19" s="57"/>
      <c r="C19" s="57"/>
      <c r="D19" s="57"/>
      <c r="E19" s="57"/>
      <c r="F19" s="57"/>
      <c r="G19" s="57"/>
      <c r="H19" s="58"/>
      <c r="I19" s="26"/>
      <c r="J19" s="16"/>
      <c r="K19" s="17"/>
      <c r="L19" s="17"/>
      <c r="M19" s="17"/>
      <c r="N19" s="17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9" x14ac:dyDescent="0.2">
      <c r="A20" s="59" t="s">
        <v>11</v>
      </c>
      <c r="B20" s="135">
        <v>2016.3639999999998</v>
      </c>
      <c r="C20" s="135">
        <v>1894.7199999999998</v>
      </c>
      <c r="D20" s="135">
        <v>1999.9940000000006</v>
      </c>
      <c r="E20" s="135">
        <v>1994.319</v>
      </c>
      <c r="F20" s="135">
        <v>2038.4520000000002</v>
      </c>
      <c r="G20" s="135">
        <v>1948.8070000000002</v>
      </c>
      <c r="H20" s="137">
        <v>5981.5780000000004</v>
      </c>
      <c r="I20" s="138">
        <v>5897.3869999999997</v>
      </c>
      <c r="J20" s="16"/>
      <c r="K20" s="17"/>
      <c r="L20" s="17"/>
      <c r="M20" s="17"/>
      <c r="N20" s="17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6"/>
    </row>
    <row r="21" spans="1:29" s="65" customFormat="1" x14ac:dyDescent="0.2">
      <c r="A21" s="64" t="s">
        <v>12</v>
      </c>
      <c r="B21" s="136">
        <v>1294.7439849999998</v>
      </c>
      <c r="C21" s="136">
        <v>1214.2100150000001</v>
      </c>
      <c r="D21" s="136">
        <v>1221.7710920000004</v>
      </c>
      <c r="E21" s="136">
        <v>1280.4847520000001</v>
      </c>
      <c r="F21" s="136">
        <v>1324.5705309999996</v>
      </c>
      <c r="G21" s="136">
        <v>1243.5945550000001</v>
      </c>
      <c r="H21" s="130">
        <v>3848.6498379999998</v>
      </c>
      <c r="I21" s="131">
        <v>3774.64</v>
      </c>
      <c r="J21" s="16"/>
      <c r="K21" s="17"/>
      <c r="L21" s="17"/>
      <c r="M21" s="17"/>
      <c r="N21" s="17"/>
      <c r="O21" s="18"/>
      <c r="P21" s="6"/>
      <c r="Q21" s="6"/>
      <c r="R21" s="6"/>
      <c r="S21" s="6"/>
      <c r="T21" s="6"/>
      <c r="U21" s="6"/>
      <c r="V21" s="6"/>
      <c r="W21" s="6"/>
      <c r="X21" s="6"/>
      <c r="Y21" s="6"/>
      <c r="Z21" s="66"/>
      <c r="AA21" s="66"/>
      <c r="AB21" s="66"/>
      <c r="AC21" s="66"/>
    </row>
    <row r="22" spans="1:29" s="65" customFormat="1" x14ac:dyDescent="0.2">
      <c r="A22" s="64" t="s">
        <v>13</v>
      </c>
      <c r="B22" s="136">
        <v>721.62001499999997</v>
      </c>
      <c r="C22" s="136">
        <v>680.50998499999992</v>
      </c>
      <c r="D22" s="136">
        <v>778.22290800000019</v>
      </c>
      <c r="E22" s="136">
        <v>713.83424799999989</v>
      </c>
      <c r="F22" s="136">
        <v>713.88146900000061</v>
      </c>
      <c r="G22" s="136">
        <v>705.21244500000012</v>
      </c>
      <c r="H22" s="130">
        <v>2132.9281620000006</v>
      </c>
      <c r="I22" s="131">
        <v>2122.7469999999998</v>
      </c>
      <c r="J22" s="16"/>
      <c r="K22" s="17"/>
      <c r="L22" s="17"/>
      <c r="M22" s="17"/>
      <c r="N22" s="17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6"/>
      <c r="AA22" s="66"/>
      <c r="AB22" s="66"/>
      <c r="AC22" s="66"/>
    </row>
    <row r="23" spans="1:29" x14ac:dyDescent="0.2">
      <c r="A23" s="59" t="s">
        <v>14</v>
      </c>
      <c r="B23" s="135">
        <v>1040.1019999999999</v>
      </c>
      <c r="C23" s="135">
        <v>1030.1900000000003</v>
      </c>
      <c r="D23" s="135">
        <v>945.47899999999981</v>
      </c>
      <c r="E23" s="135">
        <v>940.56</v>
      </c>
      <c r="F23" s="135">
        <v>999.08000000000015</v>
      </c>
      <c r="G23" s="135">
        <v>1111.0509999999997</v>
      </c>
      <c r="H23" s="125">
        <v>3050.6909999999998</v>
      </c>
      <c r="I23" s="132">
        <v>3049.9920000000002</v>
      </c>
      <c r="J23" s="16"/>
      <c r="K23" s="17"/>
      <c r="L23" s="17"/>
      <c r="M23" s="17"/>
      <c r="N23" s="17"/>
      <c r="O23" s="18"/>
      <c r="P23" s="6"/>
      <c r="Q23" s="6"/>
      <c r="R23" s="6"/>
      <c r="S23" s="6"/>
      <c r="T23" s="6"/>
      <c r="U23" s="6"/>
      <c r="V23" s="6"/>
      <c r="W23" s="6"/>
      <c r="X23" s="6"/>
      <c r="Y23" s="6"/>
      <c r="Z23" s="67"/>
      <c r="AA23" s="67"/>
      <c r="AB23" s="67"/>
      <c r="AC23" s="67"/>
    </row>
    <row r="24" spans="1:29" s="65" customFormat="1" x14ac:dyDescent="0.2">
      <c r="A24" s="68" t="s">
        <v>15</v>
      </c>
      <c r="B24" s="69">
        <v>0.51583047505311541</v>
      </c>
      <c r="C24" s="69">
        <v>0.54371622192197289</v>
      </c>
      <c r="D24" s="69">
        <v>0.47274091822275444</v>
      </c>
      <c r="E24" s="69">
        <v>0.47161963557485037</v>
      </c>
      <c r="F24" s="69">
        <v>0.49011701035884092</v>
      </c>
      <c r="G24" s="69">
        <v>0.57011853918833399</v>
      </c>
      <c r="H24" s="45">
        <v>0.51001441425657235</v>
      </c>
      <c r="I24" s="46">
        <v>0.51717684459235935</v>
      </c>
      <c r="J24" s="16"/>
      <c r="K24" s="17"/>
      <c r="L24" s="17"/>
      <c r="M24" s="17"/>
      <c r="N24" s="17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70"/>
      <c r="AA24" s="70"/>
      <c r="AB24" s="70"/>
      <c r="AC24" s="70"/>
    </row>
    <row r="25" spans="1:29" x14ac:dyDescent="0.2">
      <c r="A25" s="59" t="s">
        <v>16</v>
      </c>
      <c r="B25" s="135">
        <v>551.798</v>
      </c>
      <c r="C25" s="135">
        <v>580.32600000000002</v>
      </c>
      <c r="D25" s="135">
        <v>525.06699999999978</v>
      </c>
      <c r="E25" s="135">
        <v>483.87599999999998</v>
      </c>
      <c r="F25" s="135">
        <v>513.16200000000003</v>
      </c>
      <c r="G25" s="135">
        <v>651.51700000000005</v>
      </c>
      <c r="H25" s="137">
        <v>1648.5550000000001</v>
      </c>
      <c r="I25" s="139">
        <v>1613.0840000000001</v>
      </c>
      <c r="J25" s="16"/>
      <c r="K25" s="17"/>
      <c r="L25" s="17"/>
      <c r="M25" s="17"/>
      <c r="N25" s="17"/>
      <c r="O25" s="18"/>
      <c r="P25" s="6"/>
      <c r="Q25" s="6"/>
      <c r="R25" s="6"/>
      <c r="S25" s="6"/>
      <c r="T25" s="6"/>
      <c r="U25" s="6"/>
      <c r="V25" s="6"/>
      <c r="W25" s="6"/>
      <c r="X25" s="6"/>
      <c r="Y25" s="6"/>
      <c r="Z25" s="67"/>
      <c r="AA25" s="67"/>
      <c r="AB25" s="67"/>
      <c r="AC25" s="67"/>
    </row>
    <row r="26" spans="1:29" ht="5.25" customHeight="1" x14ac:dyDescent="0.2">
      <c r="A26" s="59"/>
      <c r="B26" s="135"/>
      <c r="C26" s="135"/>
      <c r="D26" s="135"/>
      <c r="E26" s="135"/>
      <c r="F26" s="135"/>
      <c r="G26" s="135"/>
      <c r="H26" s="137"/>
      <c r="I26" s="139"/>
      <c r="J26" s="16"/>
      <c r="K26" s="17"/>
      <c r="L26" s="17"/>
      <c r="M26" s="17"/>
      <c r="N26" s="17"/>
      <c r="O26" s="18"/>
      <c r="P26" s="6"/>
      <c r="Q26" s="6"/>
      <c r="R26" s="6"/>
      <c r="S26" s="6"/>
      <c r="T26" s="6"/>
      <c r="U26" s="6"/>
      <c r="V26" s="6"/>
      <c r="W26" s="6"/>
      <c r="X26" s="6"/>
      <c r="Y26" s="6"/>
      <c r="Z26" s="67"/>
      <c r="AA26" s="67"/>
      <c r="AB26" s="67"/>
      <c r="AC26" s="67"/>
    </row>
    <row r="27" spans="1:29" ht="13.5" customHeight="1" x14ac:dyDescent="0.2">
      <c r="A27" s="72" t="s">
        <v>18</v>
      </c>
      <c r="B27" s="140">
        <v>237.51900000000003</v>
      </c>
      <c r="C27" s="140">
        <v>245.68200000000002</v>
      </c>
      <c r="D27" s="140">
        <v>440.99199999999996</v>
      </c>
      <c r="E27" s="140">
        <v>184.904</v>
      </c>
      <c r="F27" s="140">
        <v>215.51999999999998</v>
      </c>
      <c r="G27" s="140">
        <v>214.197</v>
      </c>
      <c r="H27" s="141">
        <v>614.62099999999998</v>
      </c>
      <c r="I27" s="142">
        <v>541.35400000000004</v>
      </c>
      <c r="J27" s="16"/>
      <c r="K27" s="17"/>
      <c r="L27" s="17"/>
      <c r="M27" s="17"/>
      <c r="N27" s="17"/>
      <c r="O27" s="18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9" ht="12.75" customHeight="1" x14ac:dyDescent="0.2">
      <c r="A28" s="55" t="s">
        <v>20</v>
      </c>
      <c r="B28" s="57"/>
      <c r="C28" s="57"/>
      <c r="D28" s="57"/>
      <c r="E28" s="57"/>
      <c r="F28" s="57"/>
      <c r="G28" s="57"/>
      <c r="H28" s="76"/>
      <c r="I28" s="77"/>
      <c r="J28" s="16"/>
      <c r="K28" s="17"/>
      <c r="L28" s="17"/>
      <c r="M28" s="17"/>
      <c r="N28" s="17"/>
      <c r="O28" s="18"/>
      <c r="P28" s="6"/>
      <c r="Q28" s="6"/>
      <c r="R28" s="6"/>
      <c r="S28" s="6"/>
      <c r="T28" s="6"/>
      <c r="U28" s="6"/>
      <c r="V28" s="6"/>
      <c r="W28" s="6"/>
      <c r="X28" s="6"/>
      <c r="Y28" s="6"/>
      <c r="Z28" s="78"/>
      <c r="AA28" s="78"/>
      <c r="AB28" s="78"/>
      <c r="AC28" s="78"/>
    </row>
    <row r="29" spans="1:29" ht="12.75" customHeight="1" x14ac:dyDescent="0.2">
      <c r="A29" s="59" t="s">
        <v>11</v>
      </c>
      <c r="B29" s="135">
        <v>1810.3630000000003</v>
      </c>
      <c r="C29" s="135">
        <v>1830.7570000000001</v>
      </c>
      <c r="D29" s="135">
        <v>1900.5050000000001</v>
      </c>
      <c r="E29" s="135">
        <v>1836.952</v>
      </c>
      <c r="F29" s="135">
        <v>1950.1659999999999</v>
      </c>
      <c r="G29" s="135">
        <v>2103.06</v>
      </c>
      <c r="H29" s="137">
        <v>5890.1779999999999</v>
      </c>
      <c r="I29" s="138">
        <v>5373.5190000000002</v>
      </c>
      <c r="J29" s="16"/>
      <c r="K29" s="17"/>
      <c r="L29" s="17"/>
      <c r="M29" s="17"/>
      <c r="N29" s="17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6"/>
      <c r="Z29" s="5"/>
      <c r="AA29" s="5"/>
      <c r="AB29" s="5"/>
      <c r="AC29" s="5"/>
    </row>
    <row r="30" spans="1:29" ht="12.75" customHeight="1" x14ac:dyDescent="0.2">
      <c r="A30" s="64" t="s">
        <v>12</v>
      </c>
      <c r="B30" s="136">
        <v>1483.9239999999998</v>
      </c>
      <c r="C30" s="136">
        <v>1552.0700000000002</v>
      </c>
      <c r="D30" s="136">
        <v>1563.2920000000004</v>
      </c>
      <c r="E30" s="136">
        <v>1530.5530000000001</v>
      </c>
      <c r="F30" s="136">
        <v>1613.202</v>
      </c>
      <c r="G30" s="136">
        <v>1786.2150000000001</v>
      </c>
      <c r="H30" s="130">
        <v>4929.97</v>
      </c>
      <c r="I30" s="131">
        <v>4429.951</v>
      </c>
      <c r="J30" s="16"/>
      <c r="K30" s="17"/>
      <c r="L30" s="17"/>
      <c r="M30" s="17"/>
      <c r="N30" s="17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78"/>
      <c r="AA30" s="78"/>
      <c r="AB30" s="78"/>
      <c r="AC30" s="78"/>
    </row>
    <row r="31" spans="1:29" ht="12.75" customHeight="1" x14ac:dyDescent="0.2">
      <c r="A31" s="64" t="s">
        <v>13</v>
      </c>
      <c r="B31" s="136">
        <v>326.43899999999996</v>
      </c>
      <c r="C31" s="136">
        <v>278.68700000000001</v>
      </c>
      <c r="D31" s="136">
        <v>337.21299999999997</v>
      </c>
      <c r="E31" s="136">
        <v>306.399</v>
      </c>
      <c r="F31" s="136">
        <v>336.96400000000006</v>
      </c>
      <c r="G31" s="136">
        <v>316.84499999999991</v>
      </c>
      <c r="H31" s="130">
        <v>960.20799999999997</v>
      </c>
      <c r="I31" s="131">
        <v>943.56799999999998</v>
      </c>
      <c r="J31" s="16"/>
      <c r="K31" s="17"/>
      <c r="L31" s="17"/>
      <c r="M31" s="17"/>
      <c r="N31" s="17"/>
      <c r="O31" s="18"/>
      <c r="P31" s="6"/>
      <c r="Q31" s="6"/>
      <c r="R31" s="6"/>
      <c r="S31" s="6"/>
      <c r="T31" s="6"/>
      <c r="U31" s="6"/>
      <c r="V31" s="6"/>
      <c r="W31" s="6"/>
      <c r="X31" s="6"/>
      <c r="Y31" s="6"/>
      <c r="Z31" s="78"/>
      <c r="AA31" s="78"/>
      <c r="AB31" s="78"/>
      <c r="AC31" s="78"/>
    </row>
    <row r="32" spans="1:29" ht="12.75" customHeight="1" x14ac:dyDescent="0.2">
      <c r="A32" s="59" t="s">
        <v>14</v>
      </c>
      <c r="B32" s="135">
        <v>811.80799999999999</v>
      </c>
      <c r="C32" s="135">
        <v>892.33699999999999</v>
      </c>
      <c r="D32" s="135">
        <v>812.22800000000007</v>
      </c>
      <c r="E32" s="135">
        <v>848.18899999999996</v>
      </c>
      <c r="F32" s="135">
        <v>891.8370000000001</v>
      </c>
      <c r="G32" s="135">
        <v>997.40699999999993</v>
      </c>
      <c r="H32" s="137">
        <v>2737.433</v>
      </c>
      <c r="I32" s="139">
        <v>2490.569</v>
      </c>
      <c r="J32" s="16"/>
      <c r="K32" s="17"/>
      <c r="L32" s="17"/>
      <c r="M32" s="17"/>
      <c r="N32" s="17"/>
      <c r="O32" s="18"/>
      <c r="P32" s="6"/>
      <c r="Q32" s="6"/>
      <c r="R32" s="6"/>
      <c r="S32" s="6"/>
      <c r="T32" s="6"/>
      <c r="U32" s="6"/>
      <c r="V32" s="6"/>
      <c r="W32" s="6"/>
      <c r="X32" s="6"/>
      <c r="Y32" s="6"/>
      <c r="Z32" s="79"/>
      <c r="AA32" s="79"/>
      <c r="AB32" s="79"/>
      <c r="AC32" s="79"/>
    </row>
    <row r="33" spans="1:34" ht="12.75" customHeight="1" x14ac:dyDescent="0.2">
      <c r="A33" s="68" t="s">
        <v>15</v>
      </c>
      <c r="B33" s="69">
        <v>0.44842277487995497</v>
      </c>
      <c r="C33" s="69">
        <v>0.4874142226412353</v>
      </c>
      <c r="D33" s="69">
        <v>0.42737482932168031</v>
      </c>
      <c r="E33" s="69">
        <v>0.46173716025241812</v>
      </c>
      <c r="F33" s="69">
        <v>0.45731337742530642</v>
      </c>
      <c r="G33" s="69">
        <v>0.47426464294884596</v>
      </c>
      <c r="H33" s="45">
        <v>0.46474537781370956</v>
      </c>
      <c r="I33" s="80">
        <v>0.46348938191155553</v>
      </c>
      <c r="J33" s="16"/>
      <c r="K33" s="17"/>
      <c r="L33" s="17"/>
      <c r="M33" s="17"/>
      <c r="N33" s="17"/>
      <c r="O33" s="85"/>
      <c r="P33" s="14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34" ht="12.75" customHeight="1" x14ac:dyDescent="0.2">
      <c r="A34" s="59" t="s">
        <v>16</v>
      </c>
      <c r="B34" s="135">
        <v>-67.28</v>
      </c>
      <c r="C34" s="135">
        <v>-112.96399999999997</v>
      </c>
      <c r="D34" s="135">
        <v>-18.623000000000047</v>
      </c>
      <c r="E34" s="135">
        <v>68.753</v>
      </c>
      <c r="F34" s="135">
        <v>66.529999999999987</v>
      </c>
      <c r="G34" s="135">
        <v>123.97299999999998</v>
      </c>
      <c r="H34" s="137">
        <v>259.25599999999997</v>
      </c>
      <c r="I34" s="131">
        <v>-301.38099999999997</v>
      </c>
      <c r="J34" s="16"/>
      <c r="K34" s="17"/>
      <c r="L34" s="17"/>
      <c r="M34" s="17"/>
      <c r="N34" s="17"/>
      <c r="O34" s="85"/>
      <c r="P34" s="144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34" ht="5.25" customHeight="1" x14ac:dyDescent="0.2">
      <c r="A35" s="59"/>
      <c r="B35" s="135"/>
      <c r="C35" s="135"/>
      <c r="D35" s="135"/>
      <c r="E35" s="135"/>
      <c r="F35" s="135"/>
      <c r="G35" s="135"/>
      <c r="H35" s="137"/>
      <c r="I35" s="139"/>
      <c r="J35" s="16"/>
      <c r="K35" s="17"/>
      <c r="L35" s="17"/>
      <c r="M35" s="17"/>
      <c r="N35" s="17"/>
      <c r="O35" s="85"/>
      <c r="P35" s="144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34" ht="14.25" customHeight="1" x14ac:dyDescent="0.2">
      <c r="A36" s="72" t="s">
        <v>18</v>
      </c>
      <c r="B36" s="140">
        <v>692.23699999999985</v>
      </c>
      <c r="C36" s="140">
        <v>313.46300000000019</v>
      </c>
      <c r="D36" s="140">
        <v>1229.933</v>
      </c>
      <c r="E36" s="140">
        <v>154.54599999999999</v>
      </c>
      <c r="F36" s="140">
        <v>295.54300000000001</v>
      </c>
      <c r="G36" s="140">
        <v>326.66500000000002</v>
      </c>
      <c r="H36" s="141">
        <v>776.75400000000002</v>
      </c>
      <c r="I36" s="142">
        <v>1413.4380000000001</v>
      </c>
      <c r="J36" s="16"/>
      <c r="K36" s="17"/>
      <c r="L36" s="17"/>
      <c r="M36" s="17"/>
      <c r="N36" s="17"/>
      <c r="O36" s="145"/>
      <c r="P36" s="146"/>
    </row>
    <row r="37" spans="1:34" x14ac:dyDescent="0.2">
      <c r="A37" s="55" t="s">
        <v>21</v>
      </c>
      <c r="B37" s="57"/>
      <c r="C37" s="57"/>
      <c r="D37" s="57"/>
      <c r="E37" s="57"/>
      <c r="F37" s="57"/>
      <c r="G37" s="57"/>
      <c r="H37" s="76"/>
      <c r="I37" s="77"/>
      <c r="K37" s="85"/>
      <c r="L37" s="85"/>
      <c r="M37" s="85"/>
      <c r="N37" s="86"/>
      <c r="O37" s="85"/>
      <c r="P37" s="14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4" x14ac:dyDescent="0.2">
      <c r="A38" s="59" t="s">
        <v>22</v>
      </c>
      <c r="B38" s="147">
        <v>1190.6629999999998</v>
      </c>
      <c r="C38" s="147">
        <v>1254.9880000000003</v>
      </c>
      <c r="D38" s="147">
        <v>1172.9029999999998</v>
      </c>
      <c r="E38" s="147">
        <v>1075.6969999999999</v>
      </c>
      <c r="F38" s="147">
        <v>1019.7529999999999</v>
      </c>
      <c r="G38" s="147">
        <v>1065.9450000000002</v>
      </c>
      <c r="H38" s="130">
        <v>3161.395</v>
      </c>
      <c r="I38" s="131">
        <v>3711.5610000000001</v>
      </c>
      <c r="K38" s="85"/>
      <c r="L38" s="101"/>
      <c r="M38" s="85"/>
      <c r="N38" s="102"/>
      <c r="O38" s="85"/>
      <c r="P38" s="148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34" x14ac:dyDescent="0.2">
      <c r="A39" s="82" t="s">
        <v>14</v>
      </c>
      <c r="B39" s="147">
        <v>494.38100000000009</v>
      </c>
      <c r="C39" s="147">
        <v>579.79700000000003</v>
      </c>
      <c r="D39" s="147">
        <v>523.91699999999992</v>
      </c>
      <c r="E39" s="147">
        <v>490.49099999999999</v>
      </c>
      <c r="F39" s="147">
        <v>512.34400000000005</v>
      </c>
      <c r="G39" s="147">
        <v>458.64799999999991</v>
      </c>
      <c r="H39" s="130">
        <v>1461.4829999999999</v>
      </c>
      <c r="I39" s="131">
        <v>1611.7570000000001</v>
      </c>
      <c r="K39" s="85"/>
      <c r="L39" s="85"/>
      <c r="M39" s="85"/>
      <c r="N39" s="86"/>
      <c r="O39" s="85"/>
      <c r="P39" s="144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:34" s="65" customFormat="1" x14ac:dyDescent="0.2">
      <c r="A40" s="68" t="s">
        <v>15</v>
      </c>
      <c r="B40" s="69">
        <v>0.41521488448032751</v>
      </c>
      <c r="C40" s="69">
        <v>0.46199405890733608</v>
      </c>
      <c r="D40" s="69">
        <v>0.44668399688635807</v>
      </c>
      <c r="E40" s="69">
        <v>0.45597505617288142</v>
      </c>
      <c r="F40" s="69">
        <v>0.50241970359489019</v>
      </c>
      <c r="G40" s="69">
        <v>0.43027360698722716</v>
      </c>
      <c r="H40" s="45">
        <v>0.46229053946121884</v>
      </c>
      <c r="I40" s="83">
        <v>0.434253135001688</v>
      </c>
      <c r="K40" s="88"/>
      <c r="L40" s="88"/>
      <c r="M40" s="88"/>
      <c r="N40" s="90"/>
      <c r="O40" s="88"/>
      <c r="P40" s="144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:34" x14ac:dyDescent="0.2">
      <c r="A41" s="59" t="s">
        <v>16</v>
      </c>
      <c r="B41" s="147">
        <v>13.557000000000002</v>
      </c>
      <c r="C41" s="147">
        <v>89.948999999999998</v>
      </c>
      <c r="D41" s="147">
        <v>6.6550000000000011</v>
      </c>
      <c r="E41" s="147">
        <v>31.279</v>
      </c>
      <c r="F41" s="147">
        <v>42.728000000000009</v>
      </c>
      <c r="G41" s="147">
        <v>4.5789999999999935</v>
      </c>
      <c r="H41" s="130">
        <v>78.585999999999999</v>
      </c>
      <c r="I41" s="131">
        <v>152.422</v>
      </c>
      <c r="K41" s="85"/>
      <c r="L41" s="85"/>
      <c r="M41" s="85"/>
      <c r="N41" s="86"/>
      <c r="O41" s="85"/>
      <c r="P41" s="14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34" ht="5.25" customHeight="1" x14ac:dyDescent="0.2">
      <c r="A42" s="59"/>
      <c r="B42" s="147"/>
      <c r="C42" s="147"/>
      <c r="D42" s="147"/>
      <c r="E42" s="147"/>
      <c r="F42" s="147"/>
      <c r="G42" s="147"/>
      <c r="H42" s="137"/>
      <c r="I42" s="138"/>
      <c r="K42" s="85"/>
      <c r="L42" s="85"/>
      <c r="M42" s="85"/>
      <c r="N42" s="86"/>
      <c r="O42" s="85"/>
      <c r="P42" s="14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34" ht="13.5" customHeight="1" x14ac:dyDescent="0.2">
      <c r="A43" s="72" t="s">
        <v>18</v>
      </c>
      <c r="B43" s="140">
        <v>378.87000000000006</v>
      </c>
      <c r="C43" s="140">
        <v>390.81299999999987</v>
      </c>
      <c r="D43" s="140">
        <v>173.82500000000005</v>
      </c>
      <c r="E43" s="140">
        <v>128.881</v>
      </c>
      <c r="F43" s="140">
        <v>94.052999999999997</v>
      </c>
      <c r="G43" s="140">
        <v>87.436999999999983</v>
      </c>
      <c r="H43" s="141">
        <v>310.37099999999998</v>
      </c>
      <c r="I43" s="142">
        <v>1241.5029999999999</v>
      </c>
      <c r="K43" s="85"/>
      <c r="L43" s="85"/>
      <c r="M43" s="85"/>
      <c r="N43" s="86"/>
      <c r="O43" s="85"/>
      <c r="P43" s="149"/>
      <c r="Q43" s="79"/>
      <c r="R43" s="79"/>
      <c r="S43" s="79"/>
      <c r="T43" s="79"/>
      <c r="U43" s="79"/>
      <c r="V43" s="79"/>
      <c r="W43" s="79"/>
      <c r="X43" s="79"/>
      <c r="Y43" s="79"/>
    </row>
    <row r="44" spans="1:34" x14ac:dyDescent="0.2">
      <c r="A44" s="84" t="s">
        <v>23</v>
      </c>
      <c r="B44" s="57"/>
      <c r="C44" s="57"/>
      <c r="D44" s="57"/>
      <c r="E44" s="57"/>
      <c r="F44" s="57"/>
      <c r="G44" s="57"/>
      <c r="H44" s="58"/>
      <c r="I44" s="26"/>
      <c r="K44" s="85"/>
      <c r="L44" s="85"/>
      <c r="M44" s="85"/>
      <c r="N44" s="86"/>
      <c r="O44" s="85"/>
      <c r="P44" s="149"/>
      <c r="Q44" s="79"/>
      <c r="R44" s="79"/>
      <c r="S44" s="79"/>
      <c r="T44" s="79"/>
      <c r="U44" s="79"/>
      <c r="V44" s="79"/>
      <c r="W44" s="79"/>
      <c r="X44" s="79"/>
      <c r="Y44" s="79"/>
      <c r="Z44" s="67"/>
      <c r="AA44" s="67"/>
      <c r="AB44" s="67"/>
      <c r="AC44" s="67"/>
    </row>
    <row r="45" spans="1:34" x14ac:dyDescent="0.2">
      <c r="A45" s="59" t="s">
        <v>11</v>
      </c>
      <c r="B45" s="135">
        <v>612.57900000000006</v>
      </c>
      <c r="C45" s="135">
        <v>639.44699999999989</v>
      </c>
      <c r="D45" s="135">
        <v>641.78399999999988</v>
      </c>
      <c r="E45" s="135">
        <v>646.49300000000005</v>
      </c>
      <c r="F45" s="135">
        <v>651.13900000000001</v>
      </c>
      <c r="G45" s="135">
        <v>675.12999999999988</v>
      </c>
      <c r="H45" s="137">
        <v>1972.7619999999999</v>
      </c>
      <c r="I45" s="138">
        <v>1833.617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79"/>
      <c r="Z45" s="67"/>
      <c r="AA45" s="67"/>
      <c r="AB45" s="67"/>
      <c r="AC45" s="67"/>
    </row>
    <row r="46" spans="1:34" x14ac:dyDescent="0.2">
      <c r="A46" s="64" t="s">
        <v>12</v>
      </c>
      <c r="B46" s="136">
        <v>545.59212000000014</v>
      </c>
      <c r="C46" s="136">
        <v>565.99094999999988</v>
      </c>
      <c r="D46" s="136">
        <v>563.9974400000001</v>
      </c>
      <c r="E46" s="136">
        <v>567.80118000000004</v>
      </c>
      <c r="F46" s="136">
        <v>560.17773999999997</v>
      </c>
      <c r="G46" s="136">
        <v>581.82323999999994</v>
      </c>
      <c r="H46" s="130">
        <v>1709.80216</v>
      </c>
      <c r="I46" s="131">
        <v>1628.78107</v>
      </c>
      <c r="K46" s="85"/>
      <c r="L46" s="85"/>
      <c r="M46" s="85"/>
      <c r="N46" s="86"/>
      <c r="O46" s="85"/>
      <c r="P46" s="149"/>
      <c r="Q46" s="79"/>
      <c r="R46" s="79"/>
      <c r="S46" s="79"/>
      <c r="T46" s="79"/>
      <c r="U46" s="79"/>
      <c r="V46" s="79"/>
      <c r="W46" s="79"/>
      <c r="X46" s="79"/>
      <c r="Y46" s="79"/>
      <c r="Z46" s="67"/>
      <c r="AA46" s="67"/>
      <c r="AB46" s="67"/>
      <c r="AC46" s="67"/>
    </row>
    <row r="47" spans="1:34" x14ac:dyDescent="0.2">
      <c r="A47" s="64" t="s">
        <v>24</v>
      </c>
      <c r="B47" s="136">
        <v>66.986880000000014</v>
      </c>
      <c r="C47" s="136">
        <v>73.456049999999948</v>
      </c>
      <c r="D47" s="136">
        <v>77.786560000000009</v>
      </c>
      <c r="E47" s="136">
        <v>78.691820000000007</v>
      </c>
      <c r="F47" s="136">
        <v>90.961260000000038</v>
      </c>
      <c r="G47" s="136">
        <v>93.30675999999994</v>
      </c>
      <c r="H47" s="130">
        <v>262.95983999999999</v>
      </c>
      <c r="I47" s="131">
        <v>204.83592999999996</v>
      </c>
      <c r="K47" s="85"/>
      <c r="L47" s="85"/>
      <c r="M47" s="85"/>
      <c r="N47" s="86"/>
      <c r="O47" s="85"/>
      <c r="P47" s="149"/>
      <c r="Q47" s="79"/>
      <c r="R47" s="79"/>
      <c r="S47" s="79"/>
      <c r="T47" s="79"/>
      <c r="U47" s="79"/>
      <c r="V47" s="79"/>
      <c r="W47" s="79"/>
      <c r="X47" s="79"/>
      <c r="Y47" s="79"/>
      <c r="Z47" s="67"/>
      <c r="AA47" s="67"/>
      <c r="AB47" s="67"/>
      <c r="AC47" s="67"/>
    </row>
    <row r="48" spans="1:34" x14ac:dyDescent="0.2">
      <c r="A48" s="59" t="s">
        <v>14</v>
      </c>
      <c r="B48" s="135">
        <v>328.38600000000002</v>
      </c>
      <c r="C48" s="135">
        <v>339.06899999999996</v>
      </c>
      <c r="D48" s="135">
        <v>314.77800000000002</v>
      </c>
      <c r="E48" s="135">
        <v>353.58699999999999</v>
      </c>
      <c r="F48" s="135">
        <v>341.61599999999999</v>
      </c>
      <c r="G48" s="135">
        <v>373.87300000000005</v>
      </c>
      <c r="H48" s="137">
        <v>1069.076</v>
      </c>
      <c r="I48" s="131">
        <v>987.06799999999998</v>
      </c>
      <c r="K48" s="85"/>
      <c r="L48" s="85"/>
      <c r="M48" s="85"/>
      <c r="N48" s="86"/>
      <c r="O48" s="85"/>
      <c r="P48" s="85"/>
      <c r="Q48" s="67"/>
      <c r="R48" s="67"/>
      <c r="S48" s="67"/>
      <c r="T48" s="67"/>
      <c r="U48" s="67"/>
      <c r="V48" s="67"/>
      <c r="W48" s="87"/>
      <c r="X48" s="87"/>
      <c r="Y48" s="87"/>
      <c r="Z48" s="87"/>
      <c r="AA48" s="87"/>
      <c r="AB48" s="87"/>
      <c r="AC48" s="87"/>
      <c r="AD48" s="57"/>
      <c r="AE48" s="57"/>
      <c r="AF48" s="57"/>
      <c r="AG48" s="57"/>
      <c r="AH48" s="57"/>
    </row>
    <row r="49" spans="1:34" s="65" customFormat="1" ht="15" customHeight="1" x14ac:dyDescent="0.2">
      <c r="A49" s="68" t="s">
        <v>15</v>
      </c>
      <c r="B49" s="69">
        <v>0.53607126591019283</v>
      </c>
      <c r="C49" s="69">
        <v>0.53025348465158184</v>
      </c>
      <c r="D49" s="69">
        <v>0.49047343031300261</v>
      </c>
      <c r="E49" s="69">
        <v>0.5469309025774447</v>
      </c>
      <c r="F49" s="69">
        <v>0.52464373966234545</v>
      </c>
      <c r="G49" s="69">
        <v>0.55377927214018052</v>
      </c>
      <c r="H49" s="45">
        <v>0.5419183865058228</v>
      </c>
      <c r="I49" s="80">
        <v>0.53831743488416606</v>
      </c>
      <c r="K49" s="88"/>
      <c r="L49" s="89"/>
      <c r="M49" s="89"/>
      <c r="N49" s="90"/>
      <c r="O49" s="89"/>
      <c r="P49" s="89"/>
      <c r="W49" s="91"/>
      <c r="X49" s="91"/>
      <c r="Y49" s="91"/>
      <c r="Z49" s="92"/>
      <c r="AA49" s="91"/>
      <c r="AB49" s="91"/>
      <c r="AC49" s="91"/>
      <c r="AD49" s="91"/>
      <c r="AE49" s="92"/>
      <c r="AF49" s="91"/>
      <c r="AG49" s="91"/>
      <c r="AH49" s="91"/>
    </row>
    <row r="50" spans="1:34" x14ac:dyDescent="0.2">
      <c r="A50" s="59" t="s">
        <v>16</v>
      </c>
      <c r="B50" s="135">
        <v>108.90200000000002</v>
      </c>
      <c r="C50" s="135">
        <v>96.286000000000001</v>
      </c>
      <c r="D50" s="135">
        <v>88.017999999999972</v>
      </c>
      <c r="E50" s="135">
        <v>119.55200000000001</v>
      </c>
      <c r="F50" s="135">
        <v>116.158</v>
      </c>
      <c r="G50" s="135">
        <v>120.34299999999999</v>
      </c>
      <c r="H50" s="137">
        <v>356.053</v>
      </c>
      <c r="I50" s="131">
        <v>306.14600000000002</v>
      </c>
      <c r="K50" s="85"/>
      <c r="L50" s="85"/>
      <c r="M50" s="85"/>
      <c r="N50" s="86"/>
      <c r="O50" s="85"/>
      <c r="P50" s="85"/>
      <c r="W50" s="93"/>
      <c r="X50" s="93"/>
      <c r="Y50" s="93"/>
      <c r="Z50" s="87"/>
      <c r="AA50" s="93"/>
      <c r="AB50" s="93"/>
      <c r="AC50" s="93"/>
      <c r="AD50" s="93"/>
      <c r="AE50" s="87"/>
      <c r="AF50" s="93"/>
      <c r="AG50" s="93"/>
      <c r="AH50" s="93"/>
    </row>
    <row r="51" spans="1:34" ht="6.75" customHeight="1" x14ac:dyDescent="0.2">
      <c r="A51" s="59"/>
      <c r="B51" s="135"/>
      <c r="C51" s="135"/>
      <c r="D51" s="135"/>
      <c r="E51" s="135"/>
      <c r="F51" s="135"/>
      <c r="G51" s="135"/>
      <c r="H51" s="137"/>
      <c r="I51" s="138"/>
      <c r="K51" s="85"/>
      <c r="L51" s="85"/>
      <c r="M51" s="85"/>
      <c r="N51" s="86"/>
      <c r="O51" s="85"/>
      <c r="P51" s="85"/>
      <c r="W51" s="93"/>
      <c r="X51" s="93"/>
      <c r="Y51" s="93"/>
      <c r="Z51" s="87"/>
      <c r="AA51" s="93"/>
      <c r="AB51" s="93"/>
      <c r="AC51" s="93"/>
      <c r="AD51" s="93"/>
      <c r="AE51" s="87"/>
      <c r="AF51" s="93"/>
      <c r="AG51" s="93"/>
      <c r="AH51" s="93"/>
    </row>
    <row r="52" spans="1:34" ht="14.25" customHeight="1" x14ac:dyDescent="0.2">
      <c r="A52" s="72" t="s">
        <v>18</v>
      </c>
      <c r="B52" s="140">
        <v>184.71199999999999</v>
      </c>
      <c r="C52" s="140">
        <v>176.70500000000004</v>
      </c>
      <c r="D52" s="140">
        <v>175.36399999999992</v>
      </c>
      <c r="E52" s="140">
        <v>74.484999999999999</v>
      </c>
      <c r="F52" s="140">
        <v>153.81599999999997</v>
      </c>
      <c r="G52" s="140">
        <v>129.38100000000003</v>
      </c>
      <c r="H52" s="141">
        <v>357.68200000000002</v>
      </c>
      <c r="I52" s="142">
        <v>462.89800000000002</v>
      </c>
      <c r="J52" s="16"/>
      <c r="K52" s="17"/>
      <c r="L52" s="17"/>
      <c r="M52" s="17"/>
      <c r="N52" s="17"/>
      <c r="O52" s="145"/>
      <c r="P52" s="146"/>
    </row>
    <row r="53" spans="1:34" x14ac:dyDescent="0.2">
      <c r="A53" s="55" t="s">
        <v>25</v>
      </c>
      <c r="B53" s="57"/>
      <c r="C53" s="57"/>
      <c r="D53" s="57"/>
      <c r="E53" s="57"/>
      <c r="F53" s="57"/>
      <c r="G53" s="57"/>
      <c r="H53" s="76"/>
      <c r="I53" s="77"/>
      <c r="K53" s="85"/>
      <c r="L53" s="85"/>
      <c r="M53" s="85"/>
      <c r="N53" s="86"/>
      <c r="O53" s="85"/>
      <c r="P53" s="14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34" x14ac:dyDescent="0.2">
      <c r="A54" s="59" t="s">
        <v>22</v>
      </c>
      <c r="B54" s="147">
        <v>274.49299999999994</v>
      </c>
      <c r="C54" s="147">
        <v>272.03499999999997</v>
      </c>
      <c r="D54" s="147">
        <v>282.58300000000008</v>
      </c>
      <c r="E54" s="147">
        <v>333.512</v>
      </c>
      <c r="F54" s="147">
        <v>383.37799999999999</v>
      </c>
      <c r="G54" s="147">
        <v>388.1049999999999</v>
      </c>
      <c r="H54" s="130">
        <v>1104.9949999999999</v>
      </c>
      <c r="I54" s="131">
        <v>782.10799999999995</v>
      </c>
      <c r="K54" s="85"/>
      <c r="L54" s="101"/>
      <c r="M54" s="85"/>
      <c r="N54" s="102"/>
      <c r="O54" s="85"/>
      <c r="P54" s="148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34" x14ac:dyDescent="0.2">
      <c r="A55" s="82" t="s">
        <v>14</v>
      </c>
      <c r="B55" s="147">
        <v>7.4810000000000016</v>
      </c>
      <c r="C55" s="147">
        <v>-12.319000000000003</v>
      </c>
      <c r="D55" s="147">
        <v>-46.356000000000002</v>
      </c>
      <c r="E55" s="147">
        <v>8.7680000000000007</v>
      </c>
      <c r="F55" s="147">
        <v>-11.875</v>
      </c>
      <c r="G55" s="147">
        <v>-3.9349999999999996</v>
      </c>
      <c r="H55" s="130">
        <v>-7.0419999999999998</v>
      </c>
      <c r="I55" s="131">
        <v>-29.853000000000002</v>
      </c>
      <c r="K55" s="85"/>
      <c r="L55" s="85"/>
      <c r="M55" s="85"/>
      <c r="N55" s="86"/>
      <c r="O55" s="85"/>
      <c r="P55" s="144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34" s="65" customFormat="1" x14ac:dyDescent="0.2">
      <c r="A56" s="68" t="s">
        <v>15</v>
      </c>
      <c r="B56" s="69">
        <v>2.7253882612671372E-2</v>
      </c>
      <c r="C56" s="69">
        <v>-4.5284614112154703E-2</v>
      </c>
      <c r="D56" s="69">
        <v>-0.16404383844746495</v>
      </c>
      <c r="E56" s="69">
        <v>2.6289908608985585E-2</v>
      </c>
      <c r="F56" s="69">
        <v>-3.0974651649286086E-2</v>
      </c>
      <c r="G56" s="69">
        <v>-1.0139008773398952E-2</v>
      </c>
      <c r="H56" s="45">
        <v>-6.3728795152919251E-3</v>
      </c>
      <c r="I56" s="83">
        <v>-3.816992026676623E-2</v>
      </c>
      <c r="K56" s="88"/>
      <c r="L56" s="88"/>
      <c r="M56" s="88"/>
      <c r="N56" s="90"/>
      <c r="O56" s="88"/>
      <c r="P56" s="144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34" x14ac:dyDescent="0.2">
      <c r="A57" s="59" t="s">
        <v>16</v>
      </c>
      <c r="B57" s="147">
        <v>-148.012</v>
      </c>
      <c r="C57" s="147">
        <v>-141.69599999999997</v>
      </c>
      <c r="D57" s="147">
        <v>-149.56300000000005</v>
      </c>
      <c r="E57" s="147">
        <v>190.16800000000001</v>
      </c>
      <c r="F57" s="147">
        <v>-110.74000000000001</v>
      </c>
      <c r="G57" s="147">
        <v>-569.04999999999995</v>
      </c>
      <c r="H57" s="130">
        <v>-489.62200000000001</v>
      </c>
      <c r="I57" s="131">
        <v>-443.84</v>
      </c>
      <c r="K57" s="85"/>
      <c r="L57" s="85"/>
      <c r="M57" s="85"/>
      <c r="N57" s="86"/>
      <c r="O57" s="85"/>
      <c r="P57" s="14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</row>
    <row r="58" spans="1:34" ht="5.25" customHeight="1" x14ac:dyDescent="0.2">
      <c r="A58" s="59"/>
      <c r="B58" s="147"/>
      <c r="C58" s="147"/>
      <c r="D58" s="147"/>
      <c r="E58" s="147"/>
      <c r="F58" s="147"/>
      <c r="G58" s="147"/>
      <c r="H58" s="137"/>
      <c r="I58" s="138"/>
      <c r="K58" s="85"/>
      <c r="L58" s="85"/>
      <c r="M58" s="85"/>
      <c r="N58" s="86"/>
      <c r="O58" s="85"/>
      <c r="P58" s="14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34" ht="13.5" customHeight="1" x14ac:dyDescent="0.2">
      <c r="A59" s="72" t="s">
        <v>18</v>
      </c>
      <c r="B59" s="140">
        <v>208.91200000000001</v>
      </c>
      <c r="C59" s="140">
        <v>317.52699999999999</v>
      </c>
      <c r="D59" s="140">
        <v>562.44599999999991</v>
      </c>
      <c r="E59" s="140">
        <v>209.92500000000001</v>
      </c>
      <c r="F59" s="140">
        <v>254.25399999999996</v>
      </c>
      <c r="G59" s="140">
        <v>126.88300000000004</v>
      </c>
      <c r="H59" s="141">
        <v>591.06200000000001</v>
      </c>
      <c r="I59" s="142">
        <v>768.125</v>
      </c>
      <c r="K59" s="85"/>
      <c r="L59" s="85"/>
      <c r="M59" s="85"/>
      <c r="N59" s="86"/>
      <c r="O59" s="85"/>
      <c r="P59" s="149"/>
      <c r="Q59" s="79"/>
      <c r="R59" s="79"/>
      <c r="S59" s="79"/>
      <c r="T59" s="79"/>
      <c r="U59" s="79"/>
      <c r="V59" s="79"/>
      <c r="W59" s="79"/>
      <c r="X59" s="79"/>
      <c r="Y59" s="79"/>
    </row>
    <row r="60" spans="1:34" ht="14.25" customHeight="1" x14ac:dyDescent="0.2">
      <c r="A60" s="27" t="s">
        <v>26</v>
      </c>
      <c r="B60" s="94"/>
      <c r="C60" s="94"/>
      <c r="D60" s="94"/>
      <c r="E60" s="94"/>
      <c r="F60" s="94"/>
      <c r="G60" s="94"/>
      <c r="H60" s="58"/>
      <c r="I60" s="26"/>
      <c r="K60" s="85"/>
      <c r="L60" s="85"/>
      <c r="M60" s="85"/>
      <c r="N60" s="86"/>
      <c r="O60" s="85"/>
      <c r="P60" s="85"/>
      <c r="W60" s="95"/>
      <c r="X60" s="95"/>
      <c r="Y60" s="95"/>
      <c r="Z60" s="87"/>
      <c r="AA60" s="95"/>
      <c r="AB60" s="95"/>
      <c r="AC60" s="95"/>
      <c r="AD60" s="95"/>
      <c r="AE60" s="87"/>
      <c r="AF60" s="95"/>
      <c r="AG60" s="95"/>
      <c r="AH60" s="95"/>
    </row>
    <row r="61" spans="1:34" ht="12.6" customHeight="1" x14ac:dyDescent="0.2">
      <c r="A61" s="31" t="s">
        <v>11</v>
      </c>
      <c r="B61" s="133">
        <v>2228.9750000000004</v>
      </c>
      <c r="C61" s="133">
        <v>2272.8589999999995</v>
      </c>
      <c r="D61" s="133">
        <v>2047.9740000000002</v>
      </c>
      <c r="E61" s="133">
        <v>2114.9250000000002</v>
      </c>
      <c r="F61" s="133">
        <v>2119.8279999999995</v>
      </c>
      <c r="G61" s="133">
        <v>2197.6460000000006</v>
      </c>
      <c r="H61" s="130">
        <v>6432.3990000000003</v>
      </c>
      <c r="I61" s="131">
        <v>6644.0169999999998</v>
      </c>
      <c r="K61" s="85"/>
      <c r="L61" s="85"/>
      <c r="M61" s="85"/>
      <c r="N61" s="86"/>
      <c r="O61" s="85"/>
      <c r="P61" s="85"/>
      <c r="W61" s="95"/>
      <c r="X61" s="95"/>
      <c r="Y61" s="95"/>
      <c r="Z61" s="87"/>
      <c r="AA61" s="95"/>
      <c r="AB61" s="95"/>
      <c r="AC61" s="95"/>
      <c r="AD61" s="95"/>
      <c r="AE61" s="87"/>
      <c r="AF61" s="95"/>
      <c r="AG61" s="95"/>
      <c r="AH61" s="95"/>
    </row>
    <row r="62" spans="1:34" ht="12.6" customHeight="1" x14ac:dyDescent="0.2">
      <c r="A62" s="31" t="s">
        <v>14</v>
      </c>
      <c r="B62" s="133">
        <v>766.00600000000009</v>
      </c>
      <c r="C62" s="133">
        <v>857.19500000000016</v>
      </c>
      <c r="D62" s="133">
        <v>697.7829999999999</v>
      </c>
      <c r="E62" s="133">
        <v>686.75599999999997</v>
      </c>
      <c r="F62" s="133">
        <v>711.29399999999998</v>
      </c>
      <c r="G62" s="133">
        <v>787.57600000000025</v>
      </c>
      <c r="H62" s="130">
        <v>2185.6260000000002</v>
      </c>
      <c r="I62" s="131">
        <v>2329.0590000000002</v>
      </c>
      <c r="K62" s="85"/>
      <c r="L62" s="85"/>
      <c r="M62" s="85"/>
      <c r="N62" s="86"/>
      <c r="O62" s="85"/>
      <c r="P62" s="85"/>
      <c r="W62" s="95"/>
      <c r="X62" s="95"/>
      <c r="Y62" s="95"/>
      <c r="Z62" s="87"/>
      <c r="AA62" s="95"/>
      <c r="AB62" s="95"/>
      <c r="AC62" s="95"/>
      <c r="AD62" s="95"/>
      <c r="AE62" s="87"/>
      <c r="AF62" s="95"/>
      <c r="AG62" s="95"/>
      <c r="AH62" s="95"/>
    </row>
    <row r="63" spans="1:34" ht="12.6" customHeight="1" x14ac:dyDescent="0.2">
      <c r="A63" s="43" t="s">
        <v>15</v>
      </c>
      <c r="B63" s="96">
        <v>0.34365840801265152</v>
      </c>
      <c r="C63" s="96">
        <v>0.37714394073719504</v>
      </c>
      <c r="D63" s="96">
        <v>0.34071868099887981</v>
      </c>
      <c r="E63" s="96">
        <v>0.32471884345780577</v>
      </c>
      <c r="F63" s="96">
        <v>0.3355432610570292</v>
      </c>
      <c r="G63" s="96">
        <v>0.35837254953709563</v>
      </c>
      <c r="H63" s="45">
        <v>0.33978395929730104</v>
      </c>
      <c r="I63" s="80">
        <v>0.35054982550466085</v>
      </c>
      <c r="K63" s="85"/>
      <c r="L63" s="85"/>
      <c r="M63" s="85"/>
      <c r="N63" s="86"/>
      <c r="O63" s="85"/>
      <c r="P63" s="85"/>
      <c r="W63" s="95"/>
      <c r="X63" s="95"/>
      <c r="Y63" s="95"/>
      <c r="Z63" s="87"/>
      <c r="AA63" s="95"/>
      <c r="AB63" s="95"/>
      <c r="AC63" s="95"/>
      <c r="AD63" s="95"/>
      <c r="AE63" s="87"/>
      <c r="AF63" s="95"/>
      <c r="AG63" s="95"/>
      <c r="AH63" s="95"/>
    </row>
    <row r="64" spans="1:34" ht="14.25" customHeight="1" x14ac:dyDescent="0.2">
      <c r="A64" s="31" t="s">
        <v>16</v>
      </c>
      <c r="B64" s="133">
        <v>191.74</v>
      </c>
      <c r="C64" s="133">
        <v>204.91899999999998</v>
      </c>
      <c r="D64" s="133">
        <v>5.9420000000000073</v>
      </c>
      <c r="E64" s="133">
        <v>149.24700000000001</v>
      </c>
      <c r="F64" s="133">
        <v>147.29899999999998</v>
      </c>
      <c r="G64" s="133">
        <v>188.202</v>
      </c>
      <c r="H64" s="130">
        <v>484.74799999999999</v>
      </c>
      <c r="I64" s="131">
        <v>407.9</v>
      </c>
      <c r="K64" s="85"/>
      <c r="L64" s="85"/>
      <c r="M64" s="85"/>
      <c r="N64" s="86"/>
      <c r="O64" s="85"/>
      <c r="P64" s="85"/>
      <c r="W64" s="95"/>
      <c r="X64" s="95"/>
      <c r="Y64" s="95"/>
      <c r="Z64" s="87"/>
      <c r="AA64" s="95"/>
      <c r="AB64" s="95"/>
      <c r="AC64" s="95"/>
      <c r="AD64" s="95"/>
      <c r="AE64" s="87"/>
      <c r="AF64" s="95"/>
      <c r="AG64" s="95"/>
      <c r="AH64" s="95"/>
    </row>
    <row r="65" spans="1:34" ht="4.5" customHeight="1" x14ac:dyDescent="0.2">
      <c r="A65" s="31"/>
      <c r="B65" s="133"/>
      <c r="C65" s="133"/>
      <c r="D65" s="133"/>
      <c r="E65" s="133"/>
      <c r="F65" s="133"/>
      <c r="G65" s="133"/>
      <c r="H65" s="137"/>
      <c r="I65" s="138"/>
      <c r="K65" s="85"/>
      <c r="L65" s="85"/>
      <c r="M65" s="85"/>
      <c r="N65" s="86"/>
      <c r="O65" s="85"/>
      <c r="P65" s="85"/>
      <c r="W65" s="95"/>
      <c r="X65" s="95"/>
      <c r="Y65" s="95"/>
      <c r="Z65" s="87"/>
      <c r="AA65" s="95"/>
      <c r="AB65" s="95"/>
      <c r="AC65" s="95"/>
      <c r="AD65" s="95"/>
      <c r="AE65" s="87"/>
      <c r="AF65" s="95"/>
      <c r="AG65" s="95"/>
      <c r="AH65" s="95"/>
    </row>
    <row r="66" spans="1:34" ht="14.25" customHeight="1" x14ac:dyDescent="0.2">
      <c r="A66" s="97" t="s">
        <v>18</v>
      </c>
      <c r="B66" s="150">
        <v>513.09899999999993</v>
      </c>
      <c r="C66" s="150">
        <v>350.19000000000005</v>
      </c>
      <c r="D66" s="150">
        <v>522.10699999999997</v>
      </c>
      <c r="E66" s="150">
        <v>315.43700000000001</v>
      </c>
      <c r="F66" s="150">
        <v>325.78999999999996</v>
      </c>
      <c r="G66" s="150">
        <v>345.55100000000004</v>
      </c>
      <c r="H66" s="141">
        <v>986.77800000000002</v>
      </c>
      <c r="I66" s="142">
        <v>1204.854</v>
      </c>
      <c r="K66" s="85"/>
      <c r="L66" s="85"/>
      <c r="M66" s="85"/>
      <c r="N66" s="86"/>
      <c r="O66" s="85"/>
      <c r="P66" s="85"/>
      <c r="W66" s="95"/>
      <c r="X66" s="95"/>
      <c r="Y66" s="95"/>
      <c r="Z66" s="87"/>
      <c r="AA66" s="95"/>
      <c r="AB66" s="95"/>
      <c r="AC66" s="95"/>
      <c r="AD66" s="95"/>
      <c r="AE66" s="87"/>
      <c r="AF66" s="95"/>
      <c r="AG66" s="95"/>
      <c r="AH66" s="95"/>
    </row>
    <row r="67" spans="1:34" x14ac:dyDescent="0.2">
      <c r="A67" s="99" t="s">
        <v>27</v>
      </c>
      <c r="B67" s="57"/>
      <c r="C67" s="57"/>
      <c r="D67" s="57"/>
      <c r="E67" s="57"/>
      <c r="F67" s="57"/>
      <c r="G67" s="57"/>
      <c r="H67" s="58"/>
      <c r="I67" s="26"/>
      <c r="K67" s="85"/>
      <c r="L67" s="85"/>
      <c r="M67" s="85"/>
      <c r="N67" s="86"/>
      <c r="O67" s="85"/>
      <c r="P67" s="85"/>
      <c r="W67" s="57"/>
      <c r="X67" s="57"/>
      <c r="Y67" s="57"/>
      <c r="Z67" s="87"/>
      <c r="AA67" s="57"/>
      <c r="AB67" s="57"/>
      <c r="AC67" s="57"/>
      <c r="AD67" s="57"/>
      <c r="AE67" s="87"/>
      <c r="AF67" s="100"/>
      <c r="AG67" s="57"/>
      <c r="AH67" s="57"/>
    </row>
    <row r="68" spans="1:34" x14ac:dyDescent="0.2">
      <c r="A68" s="59" t="s">
        <v>22</v>
      </c>
      <c r="B68" s="135">
        <v>566.61435921732129</v>
      </c>
      <c r="C68" s="135">
        <v>575.02385042105129</v>
      </c>
      <c r="D68" s="135">
        <v>588.89827343702268</v>
      </c>
      <c r="E68" s="135">
        <v>603.56157226086884</v>
      </c>
      <c r="F68" s="135">
        <v>606.38886056219167</v>
      </c>
      <c r="G68" s="135">
        <v>584.57164767326935</v>
      </c>
      <c r="H68" s="130">
        <v>1794.5220804963299</v>
      </c>
      <c r="I68" s="131">
        <v>1686.2193007653684</v>
      </c>
      <c r="K68" s="85"/>
      <c r="L68" s="101"/>
      <c r="M68" s="85"/>
      <c r="N68" s="102"/>
      <c r="O68" s="85"/>
      <c r="P68" s="85"/>
      <c r="W68" s="103"/>
      <c r="X68" s="103"/>
      <c r="Y68" s="103"/>
      <c r="Z68" s="87"/>
      <c r="AA68" s="103"/>
      <c r="AB68" s="103"/>
      <c r="AC68" s="103"/>
      <c r="AD68" s="103"/>
      <c r="AE68" s="87"/>
      <c r="AF68" s="103"/>
      <c r="AG68" s="103"/>
      <c r="AH68" s="103"/>
    </row>
    <row r="69" spans="1:34" x14ac:dyDescent="0.2">
      <c r="A69" s="59" t="s">
        <v>14</v>
      </c>
      <c r="B69" s="135">
        <v>129.28292288200066</v>
      </c>
      <c r="C69" s="135">
        <v>168.32372899924727</v>
      </c>
      <c r="D69" s="135">
        <v>202.05273328146882</v>
      </c>
      <c r="E69" s="135">
        <v>123.56954164171749</v>
      </c>
      <c r="F69" s="135">
        <v>133.36918866471325</v>
      </c>
      <c r="G69" s="135">
        <v>177.47888782152751</v>
      </c>
      <c r="H69" s="130">
        <v>434.41761812795824</v>
      </c>
      <c r="I69" s="131">
        <v>418.08160583014524</v>
      </c>
      <c r="K69" s="85"/>
      <c r="L69" s="85"/>
      <c r="M69" s="85"/>
      <c r="N69" s="86"/>
      <c r="O69" s="85"/>
      <c r="P69" s="85"/>
      <c r="W69" s="103"/>
      <c r="X69" s="103"/>
      <c r="Y69" s="103"/>
      <c r="Z69" s="87"/>
      <c r="AA69" s="103"/>
      <c r="AB69" s="103"/>
      <c r="AC69" s="103"/>
      <c r="AD69" s="103"/>
      <c r="AE69" s="87"/>
      <c r="AF69" s="103"/>
      <c r="AG69" s="103"/>
      <c r="AH69" s="103"/>
    </row>
    <row r="70" spans="1:34" x14ac:dyDescent="0.2">
      <c r="A70" s="68" t="s">
        <v>15</v>
      </c>
      <c r="B70" s="104">
        <v>0.22816739600560498</v>
      </c>
      <c r="C70" s="104">
        <v>0.2927247780696316</v>
      </c>
      <c r="D70" s="104">
        <v>0.34310294730907631</v>
      </c>
      <c r="E70" s="104">
        <v>0.20473394483820581</v>
      </c>
      <c r="F70" s="104">
        <v>0.21994003738964596</v>
      </c>
      <c r="G70" s="104">
        <v>0.30360502177608956</v>
      </c>
      <c r="H70" s="45">
        <v>0.24207984000275259</v>
      </c>
      <c r="I70" s="83">
        <v>0.24794023270898372</v>
      </c>
      <c r="K70" s="85"/>
      <c r="L70" s="85"/>
      <c r="M70" s="85"/>
      <c r="N70" s="86"/>
      <c r="O70" s="85"/>
      <c r="P70" s="85"/>
      <c r="W70" s="105"/>
      <c r="X70" s="105"/>
      <c r="Y70" s="105"/>
      <c r="Z70" s="87"/>
      <c r="AA70" s="105"/>
      <c r="AB70" s="105"/>
      <c r="AC70" s="105"/>
      <c r="AD70" s="105"/>
      <c r="AE70" s="87"/>
      <c r="AF70" s="105"/>
      <c r="AG70" s="105"/>
      <c r="AH70" s="105"/>
    </row>
    <row r="71" spans="1:34" x14ac:dyDescent="0.2">
      <c r="A71" s="59" t="s">
        <v>16</v>
      </c>
      <c r="B71" s="135">
        <v>18.596120626707759</v>
      </c>
      <c r="C71" s="135">
        <v>49.57699302538721</v>
      </c>
      <c r="D71" s="135">
        <v>131.93674294840383</v>
      </c>
      <c r="E71" s="135">
        <v>28.962693618349476</v>
      </c>
      <c r="F71" s="135">
        <v>-3.1420833647000741</v>
      </c>
      <c r="G71" s="135">
        <v>54.981988373290633</v>
      </c>
      <c r="H71" s="130">
        <v>80.802598626940039</v>
      </c>
      <c r="I71" s="131">
        <v>104.68771390432846</v>
      </c>
      <c r="K71" s="85"/>
      <c r="L71" s="85"/>
      <c r="M71" s="85"/>
      <c r="N71" s="86"/>
      <c r="O71" s="85"/>
      <c r="P71" s="85"/>
      <c r="W71" s="103"/>
      <c r="X71" s="103"/>
      <c r="Y71" s="103"/>
      <c r="Z71" s="87"/>
      <c r="AA71" s="103"/>
      <c r="AB71" s="103"/>
      <c r="AC71" s="103"/>
      <c r="AD71" s="103"/>
      <c r="AE71" s="87"/>
      <c r="AF71" s="103"/>
      <c r="AG71" s="103"/>
      <c r="AH71" s="103"/>
    </row>
    <row r="72" spans="1:34" ht="5.25" customHeight="1" x14ac:dyDescent="0.2">
      <c r="A72" s="59"/>
      <c r="B72" s="135"/>
      <c r="C72" s="135"/>
      <c r="D72" s="135"/>
      <c r="E72" s="135"/>
      <c r="F72" s="135"/>
      <c r="G72" s="135"/>
      <c r="H72" s="137"/>
      <c r="I72" s="138"/>
      <c r="K72" s="85"/>
      <c r="L72" s="85"/>
      <c r="M72" s="85"/>
      <c r="N72" s="86"/>
      <c r="O72" s="85"/>
      <c r="P72" s="85"/>
      <c r="W72" s="103"/>
      <c r="X72" s="103"/>
      <c r="Y72" s="103"/>
      <c r="Z72" s="87"/>
      <c r="AA72" s="103"/>
      <c r="AB72" s="103"/>
      <c r="AC72" s="103"/>
      <c r="AD72" s="103"/>
      <c r="AE72" s="87"/>
      <c r="AF72" s="103"/>
      <c r="AG72" s="103"/>
      <c r="AH72" s="103"/>
    </row>
    <row r="73" spans="1:34" x14ac:dyDescent="0.2">
      <c r="A73" s="72" t="s">
        <v>18</v>
      </c>
      <c r="B73" s="140">
        <v>97.331999999999994</v>
      </c>
      <c r="C73" s="140">
        <v>145.57700000000003</v>
      </c>
      <c r="D73" s="140">
        <v>68.107999999999947</v>
      </c>
      <c r="E73" s="140">
        <v>90.966999999999999</v>
      </c>
      <c r="F73" s="140">
        <v>63.587000000000003</v>
      </c>
      <c r="G73" s="140">
        <v>131.45599999999999</v>
      </c>
      <c r="H73" s="141">
        <v>286.01</v>
      </c>
      <c r="I73" s="142">
        <v>303.92200000000003</v>
      </c>
      <c r="K73" s="85"/>
      <c r="L73" s="85"/>
      <c r="M73" s="85"/>
      <c r="N73" s="86"/>
      <c r="O73" s="85"/>
      <c r="P73" s="85"/>
      <c r="W73" s="103"/>
      <c r="X73" s="103"/>
      <c r="Y73" s="103"/>
      <c r="Z73" s="87"/>
      <c r="AA73" s="103"/>
      <c r="AB73" s="103"/>
      <c r="AC73" s="103"/>
      <c r="AD73" s="103"/>
      <c r="AE73" s="87"/>
      <c r="AF73" s="103"/>
      <c r="AG73" s="103"/>
      <c r="AH73" s="103"/>
    </row>
    <row r="74" spans="1:34" x14ac:dyDescent="0.2">
      <c r="A74" s="99" t="s">
        <v>28</v>
      </c>
      <c r="B74" s="57"/>
      <c r="C74" s="57"/>
      <c r="D74" s="57"/>
      <c r="E74" s="57"/>
      <c r="F74" s="57"/>
      <c r="G74" s="57"/>
      <c r="H74" s="76"/>
      <c r="I74" s="77"/>
      <c r="K74" s="85"/>
      <c r="L74" s="85"/>
      <c r="M74" s="85"/>
      <c r="N74" s="86"/>
      <c r="O74" s="85"/>
      <c r="P74" s="85"/>
      <c r="W74" s="106"/>
      <c r="X74" s="106"/>
      <c r="Y74" s="106"/>
      <c r="Z74" s="87"/>
      <c r="AA74" s="106"/>
      <c r="AB74" s="106"/>
      <c r="AC74" s="106"/>
      <c r="AD74" s="106"/>
      <c r="AE74" s="87"/>
      <c r="AF74" s="106"/>
      <c r="AG74" s="106"/>
      <c r="AH74" s="106"/>
    </row>
    <row r="75" spans="1:34" x14ac:dyDescent="0.2">
      <c r="A75" s="59" t="s">
        <v>22</v>
      </c>
      <c r="B75" s="135">
        <v>473.16874270719052</v>
      </c>
      <c r="C75" s="135">
        <v>494.41258149965836</v>
      </c>
      <c r="D75" s="135">
        <v>388.78994630317516</v>
      </c>
      <c r="E75" s="135">
        <v>408.24861734123505</v>
      </c>
      <c r="F75" s="135">
        <v>430.80375130582439</v>
      </c>
      <c r="G75" s="135">
        <v>450.51079168033789</v>
      </c>
      <c r="H75" s="130">
        <v>1289.5631603273973</v>
      </c>
      <c r="I75" s="131">
        <v>1413.9996934243768</v>
      </c>
      <c r="K75" s="85"/>
      <c r="L75" s="101"/>
      <c r="M75" s="85"/>
      <c r="N75" s="102"/>
      <c r="O75" s="85"/>
      <c r="P75" s="85"/>
      <c r="W75" s="103"/>
      <c r="X75" s="103"/>
      <c r="Y75" s="103"/>
      <c r="Z75" s="87"/>
      <c r="AA75" s="103"/>
      <c r="AB75" s="103"/>
      <c r="AC75" s="103"/>
      <c r="AD75" s="103"/>
      <c r="AE75" s="87"/>
      <c r="AF75" s="103"/>
      <c r="AG75" s="103"/>
      <c r="AH75" s="103"/>
    </row>
    <row r="76" spans="1:34" x14ac:dyDescent="0.2">
      <c r="A76" s="59" t="s">
        <v>14</v>
      </c>
      <c r="B76" s="135">
        <v>225.73474540439895</v>
      </c>
      <c r="C76" s="135">
        <v>213.90844031870324</v>
      </c>
      <c r="D76" s="135">
        <v>119.98203949733966</v>
      </c>
      <c r="E76" s="135">
        <v>137.6814699062316</v>
      </c>
      <c r="F76" s="135">
        <v>169.67434636269417</v>
      </c>
      <c r="G76" s="135">
        <v>196.8401768780713</v>
      </c>
      <c r="H76" s="130">
        <v>504.19599314699707</v>
      </c>
      <c r="I76" s="131">
        <v>625.82376792552691</v>
      </c>
      <c r="K76" s="85"/>
      <c r="L76" s="85"/>
      <c r="M76" s="85"/>
      <c r="N76" s="86"/>
      <c r="O76" s="85"/>
      <c r="W76" s="103"/>
      <c r="X76" s="103"/>
      <c r="Y76" s="103"/>
      <c r="Z76" s="87"/>
      <c r="AA76" s="103"/>
      <c r="AB76" s="103"/>
      <c r="AC76" s="103"/>
      <c r="AD76" s="103"/>
      <c r="AE76" s="87"/>
      <c r="AF76" s="103"/>
      <c r="AG76" s="103"/>
      <c r="AH76" s="103"/>
    </row>
    <row r="77" spans="1:34" x14ac:dyDescent="0.2">
      <c r="A77" s="68" t="s">
        <v>15</v>
      </c>
      <c r="B77" s="107">
        <v>0.47707028176222888</v>
      </c>
      <c r="C77" s="107">
        <v>0.43265169278231858</v>
      </c>
      <c r="D77" s="107">
        <v>0.30860376056066702</v>
      </c>
      <c r="E77" s="107">
        <v>0.33724907827709893</v>
      </c>
      <c r="F77" s="107">
        <v>0.39385531311737254</v>
      </c>
      <c r="G77" s="107">
        <v>0.43692666305259165</v>
      </c>
      <c r="H77" s="45">
        <v>0.39098200744117922</v>
      </c>
      <c r="I77" s="83">
        <v>0.44259116238556462</v>
      </c>
      <c r="K77" s="85"/>
      <c r="L77" s="85"/>
      <c r="M77" s="85"/>
      <c r="N77" s="86"/>
      <c r="O77" s="85"/>
      <c r="W77" s="105"/>
      <c r="X77" s="105"/>
      <c r="Y77" s="105"/>
      <c r="Z77" s="87"/>
      <c r="AA77" s="105"/>
      <c r="AB77" s="105"/>
      <c r="AC77" s="105"/>
      <c r="AD77" s="105"/>
      <c r="AE77" s="87"/>
      <c r="AF77" s="105"/>
      <c r="AG77" s="105"/>
      <c r="AH77" s="105"/>
    </row>
    <row r="78" spans="1:34" x14ac:dyDescent="0.2">
      <c r="A78" s="59" t="s">
        <v>16</v>
      </c>
      <c r="B78" s="135">
        <v>71.179917623422426</v>
      </c>
      <c r="C78" s="135">
        <v>46.117139057306318</v>
      </c>
      <c r="D78" s="135">
        <v>-4.3035642947673978</v>
      </c>
      <c r="E78" s="135">
        <v>7.266665691314973</v>
      </c>
      <c r="F78" s="135">
        <v>8.0564367533261656</v>
      </c>
      <c r="G78" s="135">
        <v>36.816245699403062</v>
      </c>
      <c r="H78" s="130">
        <v>52.139348144044199</v>
      </c>
      <c r="I78" s="131">
        <v>150.85171934499064</v>
      </c>
      <c r="K78" s="85"/>
      <c r="L78" s="85"/>
      <c r="M78" s="85"/>
      <c r="N78" s="86"/>
      <c r="O78" s="85"/>
      <c r="W78" s="103"/>
      <c r="X78" s="103"/>
      <c r="Y78" s="103"/>
      <c r="Z78" s="87"/>
      <c r="AA78" s="103"/>
      <c r="AB78" s="103"/>
      <c r="AC78" s="103"/>
      <c r="AD78" s="103"/>
      <c r="AE78" s="87"/>
      <c r="AF78" s="103"/>
      <c r="AG78" s="103"/>
      <c r="AH78" s="103"/>
    </row>
    <row r="79" spans="1:34" ht="5.25" customHeight="1" x14ac:dyDescent="0.2">
      <c r="A79" s="59"/>
      <c r="B79" s="135"/>
      <c r="C79" s="135"/>
      <c r="D79" s="135"/>
      <c r="E79" s="135"/>
      <c r="F79" s="135"/>
      <c r="G79" s="135"/>
      <c r="H79" s="137"/>
      <c r="I79" s="138"/>
      <c r="K79" s="85"/>
      <c r="L79" s="85"/>
      <c r="M79" s="85"/>
      <c r="N79" s="86"/>
      <c r="O79" s="85"/>
      <c r="W79" s="103"/>
      <c r="X79" s="103"/>
      <c r="Y79" s="103"/>
      <c r="Z79" s="87"/>
      <c r="AA79" s="103"/>
      <c r="AB79" s="103"/>
      <c r="AC79" s="103"/>
      <c r="AD79" s="103"/>
      <c r="AE79" s="87"/>
      <c r="AF79" s="103"/>
      <c r="AG79" s="103"/>
      <c r="AH79" s="103"/>
    </row>
    <row r="80" spans="1:34" x14ac:dyDescent="0.2">
      <c r="A80" s="72" t="s">
        <v>18</v>
      </c>
      <c r="B80" s="140">
        <v>112.92</v>
      </c>
      <c r="C80" s="140">
        <v>67.614000000000004</v>
      </c>
      <c r="D80" s="140">
        <v>135.625</v>
      </c>
      <c r="E80" s="140">
        <v>56.502000000000002</v>
      </c>
      <c r="F80" s="140">
        <v>82.752999999999986</v>
      </c>
      <c r="G80" s="140">
        <v>78.754999999999995</v>
      </c>
      <c r="H80" s="151">
        <v>218.01</v>
      </c>
      <c r="I80" s="152">
        <v>219.096</v>
      </c>
      <c r="K80" s="85"/>
      <c r="L80" s="85"/>
      <c r="M80" s="85"/>
      <c r="N80" s="86"/>
      <c r="O80" s="85"/>
      <c r="W80" s="103"/>
      <c r="X80" s="103"/>
      <c r="Y80" s="103"/>
      <c r="Z80" s="87"/>
      <c r="AA80" s="103"/>
      <c r="AB80" s="103"/>
      <c r="AC80" s="103"/>
      <c r="AD80" s="103"/>
      <c r="AE80" s="87"/>
      <c r="AF80" s="103"/>
      <c r="AG80" s="103"/>
      <c r="AH80" s="103"/>
    </row>
    <row r="81" spans="1:34" x14ac:dyDescent="0.2">
      <c r="A81" s="99" t="s">
        <v>29</v>
      </c>
      <c r="B81" s="57"/>
      <c r="C81" s="57"/>
      <c r="D81" s="57"/>
      <c r="E81" s="57"/>
      <c r="F81" s="57"/>
      <c r="G81" s="57"/>
      <c r="H81" s="76"/>
      <c r="I81" s="77"/>
      <c r="K81" s="85"/>
      <c r="L81" s="85"/>
      <c r="M81" s="85"/>
      <c r="N81" s="86"/>
      <c r="O81" s="85"/>
      <c r="W81" s="106"/>
      <c r="X81" s="106"/>
      <c r="Y81" s="106"/>
      <c r="Z81" s="87"/>
      <c r="AA81" s="106"/>
      <c r="AB81" s="106"/>
      <c r="AC81" s="106"/>
      <c r="AD81" s="106"/>
      <c r="AE81" s="87"/>
      <c r="AF81" s="106"/>
      <c r="AG81" s="106"/>
      <c r="AH81" s="106"/>
    </row>
    <row r="82" spans="1:34" x14ac:dyDescent="0.2">
      <c r="A82" s="59" t="s">
        <v>22</v>
      </c>
      <c r="B82" s="135">
        <v>1043.6616970199775</v>
      </c>
      <c r="C82" s="135">
        <v>1047.760733231843</v>
      </c>
      <c r="D82" s="135">
        <v>920.63676860579153</v>
      </c>
      <c r="E82" s="135">
        <v>927.89289052089157</v>
      </c>
      <c r="F82" s="135">
        <v>917.64581781074662</v>
      </c>
      <c r="G82" s="135">
        <v>983.37821075713464</v>
      </c>
      <c r="H82" s="130">
        <v>2828.9169190887728</v>
      </c>
      <c r="I82" s="131">
        <v>3102.496165886987</v>
      </c>
      <c r="K82" s="85"/>
      <c r="L82" s="101"/>
      <c r="M82" s="85"/>
      <c r="N82" s="102"/>
      <c r="O82" s="85"/>
      <c r="W82" s="103"/>
      <c r="X82" s="103"/>
      <c r="Y82" s="103"/>
      <c r="Z82" s="87"/>
      <c r="AA82" s="103"/>
      <c r="AB82" s="103"/>
      <c r="AC82" s="103"/>
      <c r="AD82" s="103"/>
      <c r="AE82" s="87"/>
      <c r="AF82" s="103"/>
      <c r="AG82" s="103"/>
      <c r="AH82" s="103"/>
    </row>
    <row r="83" spans="1:34" x14ac:dyDescent="0.2">
      <c r="A83" s="59" t="s">
        <v>14</v>
      </c>
      <c r="B83" s="135">
        <v>371.3602746998331</v>
      </c>
      <c r="C83" s="135">
        <v>429.74809698016145</v>
      </c>
      <c r="D83" s="135">
        <v>307.69247829800656</v>
      </c>
      <c r="E83" s="135">
        <v>352.55337384963599</v>
      </c>
      <c r="F83" s="135">
        <v>340.44722076857903</v>
      </c>
      <c r="G83" s="135">
        <v>344.66892547200973</v>
      </c>
      <c r="H83" s="130">
        <v>1037.6695200902248</v>
      </c>
      <c r="I83" s="131">
        <v>1166.1546241789217</v>
      </c>
      <c r="K83" s="85"/>
      <c r="L83" s="85"/>
      <c r="M83" s="85"/>
      <c r="N83" s="86"/>
      <c r="O83" s="85"/>
      <c r="W83" s="103"/>
      <c r="X83" s="103"/>
      <c r="Y83" s="103"/>
      <c r="Z83" s="87"/>
      <c r="AA83" s="103"/>
      <c r="AB83" s="103"/>
      <c r="AC83" s="103"/>
      <c r="AD83" s="103"/>
      <c r="AE83" s="87"/>
      <c r="AF83" s="103"/>
      <c r="AG83" s="103"/>
      <c r="AH83" s="103"/>
    </row>
    <row r="84" spans="1:34" x14ac:dyDescent="0.2">
      <c r="A84" s="68" t="s">
        <v>15</v>
      </c>
      <c r="B84" s="107">
        <v>0.35582437849371856</v>
      </c>
      <c r="C84" s="107">
        <v>0.41015862052263896</v>
      </c>
      <c r="D84" s="107">
        <v>0.33421702107767731</v>
      </c>
      <c r="E84" s="107">
        <v>0.37995050662768087</v>
      </c>
      <c r="F84" s="107">
        <v>0.37100067821460081</v>
      </c>
      <c r="G84" s="107">
        <v>0.35049477576550936</v>
      </c>
      <c r="H84" s="45">
        <v>0.3668080575602306</v>
      </c>
      <c r="I84" s="83">
        <v>0.37587624990521928</v>
      </c>
      <c r="K84" s="85"/>
      <c r="L84" s="85"/>
      <c r="M84" s="85"/>
      <c r="N84" s="86"/>
      <c r="O84" s="85"/>
      <c r="W84" s="105"/>
      <c r="X84" s="105"/>
      <c r="Y84" s="105"/>
      <c r="Z84" s="87"/>
      <c r="AA84" s="105"/>
      <c r="AB84" s="105"/>
      <c r="AC84" s="105"/>
      <c r="AD84" s="105"/>
      <c r="AE84" s="87"/>
      <c r="AF84" s="105"/>
      <c r="AG84" s="105"/>
      <c r="AH84" s="105"/>
    </row>
    <row r="85" spans="1:34" x14ac:dyDescent="0.2">
      <c r="A85" s="59" t="s">
        <v>16</v>
      </c>
      <c r="B85" s="135">
        <v>101.92620148583646</v>
      </c>
      <c r="C85" s="135">
        <v>147.22114033663473</v>
      </c>
      <c r="D85" s="135">
        <v>56.691899997937497</v>
      </c>
      <c r="E85" s="135">
        <v>77.41880297002173</v>
      </c>
      <c r="F85" s="135">
        <v>113.04357212480433</v>
      </c>
      <c r="G85" s="135">
        <v>73.490819275421273</v>
      </c>
      <c r="H85" s="130">
        <v>263.95319437024733</v>
      </c>
      <c r="I85" s="131">
        <v>187.42995709185632</v>
      </c>
      <c r="K85" s="85"/>
      <c r="L85" s="85"/>
      <c r="M85" s="85"/>
      <c r="N85" s="86"/>
      <c r="O85" s="85"/>
      <c r="W85" s="103"/>
      <c r="X85" s="103"/>
      <c r="Y85" s="103"/>
      <c r="Z85" s="87"/>
      <c r="AA85" s="103"/>
      <c r="AB85" s="103"/>
      <c r="AC85" s="103"/>
      <c r="AD85" s="103"/>
      <c r="AE85" s="87"/>
      <c r="AF85" s="103"/>
      <c r="AG85" s="103"/>
      <c r="AH85" s="103"/>
    </row>
    <row r="86" spans="1:34" ht="5.25" customHeight="1" x14ac:dyDescent="0.2">
      <c r="A86" s="59"/>
      <c r="B86" s="135"/>
      <c r="C86" s="135"/>
      <c r="D86" s="135"/>
      <c r="E86" s="135"/>
      <c r="F86" s="135"/>
      <c r="G86" s="135"/>
      <c r="H86" s="137"/>
      <c r="I86" s="138"/>
      <c r="K86" s="85"/>
      <c r="L86" s="85"/>
      <c r="M86" s="85"/>
      <c r="N86" s="86"/>
      <c r="O86" s="85"/>
      <c r="W86" s="103"/>
      <c r="X86" s="103"/>
      <c r="Y86" s="103"/>
      <c r="Z86" s="87"/>
      <c r="AA86" s="103"/>
      <c r="AB86" s="103"/>
      <c r="AC86" s="103"/>
      <c r="AD86" s="103"/>
      <c r="AE86" s="87"/>
      <c r="AF86" s="103"/>
      <c r="AG86" s="103"/>
      <c r="AH86" s="103"/>
    </row>
    <row r="87" spans="1:34" ht="13.5" customHeight="1" x14ac:dyDescent="0.2">
      <c r="A87" s="72" t="s">
        <v>18</v>
      </c>
      <c r="B87" s="140">
        <v>274.60699999999997</v>
      </c>
      <c r="C87" s="140">
        <v>104.40199999999999</v>
      </c>
      <c r="D87" s="140">
        <v>295.61199999999997</v>
      </c>
      <c r="E87" s="140">
        <v>161.523</v>
      </c>
      <c r="F87" s="140">
        <v>134.66400000000002</v>
      </c>
      <c r="G87" s="140">
        <v>117.339</v>
      </c>
      <c r="H87" s="151">
        <v>413.52600000000001</v>
      </c>
      <c r="I87" s="131">
        <v>597.61099999999999</v>
      </c>
      <c r="K87" s="85"/>
      <c r="L87" s="85"/>
      <c r="M87" s="85"/>
      <c r="N87" s="86"/>
      <c r="O87" s="85"/>
      <c r="W87" s="103"/>
      <c r="X87" s="103"/>
      <c r="Y87" s="103"/>
      <c r="Z87" s="87"/>
      <c r="AA87" s="103"/>
      <c r="AB87" s="103"/>
      <c r="AC87" s="103"/>
      <c r="AD87" s="103"/>
      <c r="AE87" s="87"/>
      <c r="AF87" s="103"/>
      <c r="AG87" s="103"/>
      <c r="AH87" s="103"/>
    </row>
    <row r="88" spans="1:34" x14ac:dyDescent="0.2">
      <c r="A88" s="99" t="s">
        <v>30</v>
      </c>
      <c r="B88" s="57"/>
      <c r="C88" s="57"/>
      <c r="D88" s="57"/>
      <c r="E88" s="57"/>
      <c r="F88" s="57"/>
      <c r="G88" s="57"/>
      <c r="H88" s="76"/>
      <c r="I88" s="77"/>
      <c r="K88" s="85"/>
      <c r="L88" s="85"/>
      <c r="M88" s="85"/>
      <c r="N88" s="86"/>
      <c r="O88" s="85"/>
      <c r="W88" s="106"/>
      <c r="X88" s="106"/>
      <c r="Y88" s="106"/>
      <c r="Z88" s="17"/>
      <c r="AA88" s="106"/>
      <c r="AB88" s="106"/>
      <c r="AC88" s="106"/>
      <c r="AD88" s="106"/>
      <c r="AE88" s="17"/>
      <c r="AF88" s="106"/>
      <c r="AG88" s="106"/>
      <c r="AH88" s="106"/>
    </row>
    <row r="89" spans="1:34" x14ac:dyDescent="0.2">
      <c r="A89" s="59" t="s">
        <v>22</v>
      </c>
      <c r="B89" s="135">
        <v>68.729370470227622</v>
      </c>
      <c r="C89" s="135">
        <v>70.907589254506718</v>
      </c>
      <c r="D89" s="135">
        <v>78.110690693505347</v>
      </c>
      <c r="E89" s="135">
        <v>100.5325179115931</v>
      </c>
      <c r="F89" s="135">
        <v>88.832993859459421</v>
      </c>
      <c r="G89" s="135">
        <v>97.871895986613652</v>
      </c>
      <c r="H89" s="130">
        <v>287.23740775766618</v>
      </c>
      <c r="I89" s="131">
        <v>209.87564891553396</v>
      </c>
      <c r="K89" s="85"/>
      <c r="L89" s="101"/>
      <c r="M89" s="85"/>
      <c r="N89" s="102"/>
      <c r="O89" s="85"/>
      <c r="W89" s="103"/>
      <c r="X89" s="103"/>
      <c r="Y89" s="103"/>
      <c r="Z89" s="17"/>
      <c r="AA89" s="103"/>
      <c r="AB89" s="103"/>
      <c r="AC89" s="103"/>
      <c r="AD89" s="103"/>
      <c r="AE89" s="17"/>
      <c r="AF89" s="103"/>
      <c r="AG89" s="103"/>
      <c r="AH89" s="103"/>
    </row>
    <row r="90" spans="1:34" x14ac:dyDescent="0.2">
      <c r="A90" s="59" t="s">
        <v>14</v>
      </c>
      <c r="B90" s="135">
        <v>31.64751987284432</v>
      </c>
      <c r="C90" s="135">
        <v>31.380548744355679</v>
      </c>
      <c r="D90" s="135">
        <v>35.930020866893088</v>
      </c>
      <c r="E90" s="135">
        <v>56.0999122436981</v>
      </c>
      <c r="F90" s="135">
        <v>48.306060471887847</v>
      </c>
      <c r="G90" s="135">
        <v>54.219163159758736</v>
      </c>
      <c r="H90" s="130">
        <v>158.62513587534468</v>
      </c>
      <c r="I90" s="131">
        <v>96.682123163414801</v>
      </c>
      <c r="K90" s="85"/>
      <c r="L90" s="85"/>
      <c r="M90" s="85"/>
      <c r="N90" s="86"/>
      <c r="O90" s="85"/>
      <c r="W90" s="103"/>
      <c r="X90" s="103"/>
      <c r="Y90" s="103"/>
      <c r="Z90" s="17"/>
      <c r="AA90" s="110"/>
      <c r="AB90" s="103"/>
      <c r="AC90" s="103"/>
      <c r="AD90" s="103"/>
      <c r="AE90" s="17"/>
      <c r="AF90" s="110"/>
      <c r="AG90" s="110"/>
      <c r="AH90" s="110"/>
    </row>
    <row r="91" spans="1:34" x14ac:dyDescent="0.2">
      <c r="A91" s="68" t="s">
        <v>15</v>
      </c>
      <c r="B91" s="107">
        <v>0.46046573184536121</v>
      </c>
      <c r="C91" s="107">
        <v>0.44255557231994325</v>
      </c>
      <c r="D91" s="107">
        <v>0.45998851818987374</v>
      </c>
      <c r="E91" s="107">
        <v>0.55802752590989102</v>
      </c>
      <c r="F91" s="107">
        <v>0.54378512276994428</v>
      </c>
      <c r="G91" s="107">
        <v>0.55398092182841252</v>
      </c>
      <c r="H91" s="45">
        <v>0.55224400301360499</v>
      </c>
      <c r="I91" s="83">
        <v>0.46066384386654241</v>
      </c>
      <c r="K91" s="85"/>
      <c r="L91" s="85"/>
      <c r="M91" s="85"/>
      <c r="N91" s="86"/>
      <c r="O91" s="85"/>
      <c r="W91" s="105"/>
      <c r="X91" s="105"/>
      <c r="Y91" s="105"/>
      <c r="Z91" s="17"/>
      <c r="AA91" s="105"/>
      <c r="AB91" s="105"/>
      <c r="AC91" s="105"/>
      <c r="AD91" s="105"/>
      <c r="AE91" s="17"/>
      <c r="AF91" s="105"/>
      <c r="AG91" s="105"/>
      <c r="AH91" s="105"/>
    </row>
    <row r="92" spans="1:34" x14ac:dyDescent="0.2">
      <c r="A92" s="59" t="s">
        <v>16</v>
      </c>
      <c r="B92" s="135">
        <v>16.652934864658683</v>
      </c>
      <c r="C92" s="135">
        <v>12.86621212600685</v>
      </c>
      <c r="D92" s="135">
        <v>17.204127492663424</v>
      </c>
      <c r="E92" s="135">
        <v>30.631531384820249</v>
      </c>
      <c r="F92" s="135">
        <v>28.550219649406259</v>
      </c>
      <c r="G92" s="135">
        <v>30.641129455484148</v>
      </c>
      <c r="H92" s="130">
        <v>89.822880489710656</v>
      </c>
      <c r="I92" s="131">
        <v>45.079469355801024</v>
      </c>
      <c r="K92" s="85"/>
      <c r="L92" s="85"/>
      <c r="M92" s="85"/>
      <c r="N92" s="86"/>
      <c r="O92" s="85"/>
      <c r="W92" s="103"/>
      <c r="X92" s="103"/>
      <c r="Y92" s="103"/>
      <c r="Z92" s="17"/>
      <c r="AA92" s="103"/>
      <c r="AB92" s="103"/>
      <c r="AC92" s="103"/>
      <c r="AD92" s="103"/>
      <c r="AE92" s="17"/>
      <c r="AF92" s="103"/>
      <c r="AG92" s="103"/>
      <c r="AH92" s="103"/>
    </row>
    <row r="93" spans="1:34" ht="6" customHeight="1" x14ac:dyDescent="0.2">
      <c r="A93" s="59"/>
      <c r="B93" s="135"/>
      <c r="C93" s="135"/>
      <c r="D93" s="135"/>
      <c r="E93" s="135"/>
      <c r="F93" s="135"/>
      <c r="G93" s="135"/>
      <c r="H93" s="137"/>
      <c r="I93" s="138"/>
      <c r="K93" s="85"/>
      <c r="L93" s="85"/>
      <c r="M93" s="85"/>
      <c r="N93" s="86"/>
      <c r="O93" s="85"/>
      <c r="W93" s="103"/>
      <c r="X93" s="103"/>
      <c r="Y93" s="103"/>
      <c r="Z93" s="17"/>
      <c r="AA93" s="103"/>
      <c r="AB93" s="103"/>
      <c r="AC93" s="103"/>
      <c r="AD93" s="103"/>
      <c r="AE93" s="17"/>
      <c r="AF93" s="103"/>
      <c r="AG93" s="103"/>
      <c r="AH93" s="103"/>
    </row>
    <row r="94" spans="1:34" ht="15" customHeight="1" x14ac:dyDescent="0.2">
      <c r="A94" s="72" t="s">
        <v>18</v>
      </c>
      <c r="B94" s="140">
        <v>16.429000000000002</v>
      </c>
      <c r="C94" s="140">
        <v>21.950999999999997</v>
      </c>
      <c r="D94" s="140">
        <v>8.4670000000000059</v>
      </c>
      <c r="E94" s="140">
        <v>3.3370000000000002</v>
      </c>
      <c r="F94" s="140">
        <v>39.720999999999997</v>
      </c>
      <c r="G94" s="140">
        <v>12.695</v>
      </c>
      <c r="H94" s="151">
        <v>55.753</v>
      </c>
      <c r="I94" s="131">
        <v>49.8</v>
      </c>
      <c r="K94" s="85"/>
      <c r="L94" s="85"/>
      <c r="M94" s="85"/>
      <c r="N94" s="86"/>
      <c r="O94" s="85"/>
      <c r="W94" s="103"/>
      <c r="X94" s="103"/>
      <c r="Y94" s="103"/>
      <c r="Z94" s="87"/>
      <c r="AA94" s="103"/>
      <c r="AB94" s="103"/>
      <c r="AC94" s="103"/>
      <c r="AD94" s="103"/>
      <c r="AE94" s="87"/>
      <c r="AF94" s="103"/>
      <c r="AG94" s="103"/>
      <c r="AH94" s="103"/>
    </row>
    <row r="95" spans="1:34" x14ac:dyDescent="0.2">
      <c r="A95" s="99" t="s">
        <v>31</v>
      </c>
      <c r="B95" s="57"/>
      <c r="C95" s="57"/>
      <c r="D95" s="57"/>
      <c r="E95" s="57"/>
      <c r="F95" s="57"/>
      <c r="G95" s="57"/>
      <c r="H95" s="76"/>
      <c r="I95" s="77"/>
      <c r="K95" s="85"/>
      <c r="L95" s="85"/>
      <c r="M95" s="85"/>
      <c r="N95" s="86"/>
      <c r="O95" s="85"/>
      <c r="W95" s="106"/>
      <c r="X95" s="106"/>
      <c r="Y95" s="106"/>
      <c r="Z95" s="17"/>
      <c r="AA95" s="106"/>
      <c r="AB95" s="106"/>
      <c r="AC95" s="106"/>
      <c r="AD95" s="106"/>
      <c r="AE95" s="17"/>
      <c r="AF95" s="106"/>
      <c r="AG95" s="106"/>
      <c r="AH95" s="106"/>
    </row>
    <row r="96" spans="1:34" x14ac:dyDescent="0.2">
      <c r="A96" s="59" t="s">
        <v>22</v>
      </c>
      <c r="B96" s="135">
        <v>76.801239798667211</v>
      </c>
      <c r="C96" s="135">
        <v>84.754293238785948</v>
      </c>
      <c r="D96" s="135">
        <v>71.538607678338082</v>
      </c>
      <c r="E96" s="135">
        <v>74.689540726029151</v>
      </c>
      <c r="F96" s="135">
        <v>76.156388439257029</v>
      </c>
      <c r="G96" s="135">
        <v>81.313278668847857</v>
      </c>
      <c r="H96" s="130">
        <v>232.15920783413404</v>
      </c>
      <c r="I96" s="131">
        <v>231.42622316002016</v>
      </c>
      <c r="K96" s="85"/>
      <c r="L96" s="101"/>
      <c r="M96" s="85"/>
      <c r="N96" s="102"/>
      <c r="O96" s="85"/>
      <c r="W96" s="103"/>
      <c r="X96" s="103"/>
      <c r="Y96" s="103"/>
      <c r="Z96" s="17"/>
      <c r="AA96" s="103"/>
      <c r="AB96" s="103"/>
      <c r="AC96" s="103"/>
      <c r="AD96" s="103"/>
      <c r="AE96" s="17"/>
      <c r="AF96" s="103"/>
      <c r="AG96" s="103"/>
      <c r="AH96" s="103"/>
    </row>
    <row r="97" spans="1:34" x14ac:dyDescent="0.2">
      <c r="A97" s="59" t="s">
        <v>14</v>
      </c>
      <c r="B97" s="135">
        <v>14.147797758796615</v>
      </c>
      <c r="C97" s="135">
        <v>20.007093141091215</v>
      </c>
      <c r="D97" s="135">
        <v>37.571990212585362</v>
      </c>
      <c r="E97" s="135">
        <v>22.337013637198332</v>
      </c>
      <c r="F97" s="135">
        <v>24.924603172374809</v>
      </c>
      <c r="G97" s="135">
        <v>20.158064139473879</v>
      </c>
      <c r="H97" s="130">
        <v>67.41968094904702</v>
      </c>
      <c r="I97" s="131">
        <v>40.63313969346332</v>
      </c>
      <c r="K97" s="85"/>
      <c r="L97" s="85"/>
      <c r="M97" s="85"/>
      <c r="N97" s="86"/>
      <c r="O97" s="85"/>
      <c r="W97" s="103"/>
      <c r="X97" s="103"/>
      <c r="Y97" s="103"/>
      <c r="Z97" s="17"/>
      <c r="AA97" s="103"/>
      <c r="AB97" s="103"/>
      <c r="AC97" s="103"/>
      <c r="AD97" s="103"/>
      <c r="AE97" s="17"/>
      <c r="AF97" s="110"/>
      <c r="AG97" s="110"/>
      <c r="AH97" s="110"/>
    </row>
    <row r="98" spans="1:34" x14ac:dyDescent="0.2">
      <c r="A98" s="68" t="s">
        <v>15</v>
      </c>
      <c r="B98" s="107">
        <v>0.18421314285921375</v>
      </c>
      <c r="C98" s="107">
        <v>0.2360599372202116</v>
      </c>
      <c r="D98" s="107">
        <v>0.52519879030245897</v>
      </c>
      <c r="E98" s="107">
        <v>0.29906481443142585</v>
      </c>
      <c r="F98" s="107">
        <v>0.32728184310177577</v>
      </c>
      <c r="G98" s="107">
        <v>0.24790617804957221</v>
      </c>
      <c r="H98" s="45">
        <v>0.29040278685485071</v>
      </c>
      <c r="I98" s="83">
        <v>0.17557707652415624</v>
      </c>
      <c r="K98" s="85"/>
      <c r="L98" s="85"/>
      <c r="M98" s="85"/>
      <c r="N98" s="86"/>
      <c r="O98" s="85"/>
      <c r="W98" s="105"/>
      <c r="X98" s="105"/>
      <c r="Y98" s="105"/>
      <c r="Z98" s="17"/>
      <c r="AA98" s="105"/>
      <c r="AB98" s="105"/>
      <c r="AC98" s="105"/>
      <c r="AD98" s="105"/>
      <c r="AE98" s="17"/>
      <c r="AF98" s="105"/>
      <c r="AG98" s="105"/>
      <c r="AH98" s="105"/>
    </row>
    <row r="99" spans="1:34" x14ac:dyDescent="0.2">
      <c r="A99" s="59" t="s">
        <v>16</v>
      </c>
      <c r="B99" s="135">
        <v>-13.884622465888837</v>
      </c>
      <c r="C99" s="135">
        <v>-1.4385760589114938</v>
      </c>
      <c r="D99" s="135">
        <v>11.644878165464171</v>
      </c>
      <c r="E99" s="135">
        <v>0.90621279536359034</v>
      </c>
      <c r="F99" s="135">
        <v>2.8350733641339358</v>
      </c>
      <c r="G99" s="135">
        <v>0.32531831011849954</v>
      </c>
      <c r="H99" s="130">
        <v>4.066604469616026</v>
      </c>
      <c r="I99" s="131">
        <v>-30.352171013990279</v>
      </c>
      <c r="K99" s="85"/>
      <c r="L99" s="85"/>
      <c r="M99" s="85"/>
      <c r="N99" s="86"/>
      <c r="O99" s="85"/>
      <c r="W99" s="103"/>
      <c r="X99" s="103"/>
      <c r="Y99" s="103"/>
      <c r="Z99" s="17"/>
      <c r="AA99" s="103"/>
      <c r="AB99" s="103"/>
      <c r="AC99" s="103"/>
      <c r="AD99" s="103"/>
      <c r="AE99" s="17"/>
      <c r="AF99" s="103"/>
      <c r="AG99" s="103"/>
      <c r="AH99" s="103"/>
    </row>
    <row r="100" spans="1:34" ht="5.25" customHeight="1" x14ac:dyDescent="0.2">
      <c r="A100" s="59"/>
      <c r="B100" s="135"/>
      <c r="C100" s="135"/>
      <c r="D100" s="135"/>
      <c r="E100" s="135"/>
      <c r="F100" s="135"/>
      <c r="G100" s="135"/>
      <c r="H100" s="137"/>
      <c r="I100" s="138"/>
      <c r="K100" s="85"/>
      <c r="L100" s="85"/>
      <c r="M100" s="85"/>
      <c r="N100" s="86"/>
      <c r="O100" s="85"/>
      <c r="W100" s="103"/>
      <c r="X100" s="103"/>
      <c r="Y100" s="103"/>
      <c r="Z100" s="17"/>
      <c r="AA100" s="103"/>
      <c r="AB100" s="103"/>
      <c r="AC100" s="103"/>
      <c r="AD100" s="103"/>
      <c r="AE100" s="17"/>
      <c r="AF100" s="103"/>
      <c r="AG100" s="103"/>
      <c r="AH100" s="103"/>
    </row>
    <row r="101" spans="1:34" ht="15.75" customHeight="1" x14ac:dyDescent="0.2">
      <c r="A101" s="72" t="s">
        <v>18</v>
      </c>
      <c r="B101" s="140">
        <v>11.811</v>
      </c>
      <c r="C101" s="140">
        <v>10.645999999999997</v>
      </c>
      <c r="D101" s="140">
        <v>14.295000000000002</v>
      </c>
      <c r="E101" s="140">
        <v>3.1080000000000001</v>
      </c>
      <c r="F101" s="140">
        <v>5.0649999999999995</v>
      </c>
      <c r="G101" s="140">
        <v>5.3059999999999992</v>
      </c>
      <c r="H101" s="151">
        <v>13.478999999999999</v>
      </c>
      <c r="I101" s="152">
        <v>34.424999999999997</v>
      </c>
      <c r="K101" s="85"/>
      <c r="L101" s="85"/>
      <c r="M101" s="85"/>
      <c r="N101" s="86"/>
      <c r="O101" s="85"/>
      <c r="W101" s="103"/>
      <c r="X101" s="103"/>
      <c r="Y101" s="103"/>
      <c r="Z101" s="87"/>
      <c r="AA101" s="103"/>
      <c r="AB101" s="103"/>
      <c r="AC101" s="103"/>
      <c r="AD101" s="103"/>
      <c r="AE101" s="87"/>
      <c r="AF101" s="103"/>
      <c r="AG101" s="103"/>
      <c r="AH101" s="103"/>
    </row>
    <row r="102" spans="1:34" ht="12.75" customHeight="1" x14ac:dyDescent="0.2">
      <c r="A102" s="49" t="s">
        <v>32</v>
      </c>
      <c r="B102" s="94"/>
      <c r="C102" s="94"/>
      <c r="D102" s="94"/>
      <c r="E102" s="94"/>
      <c r="F102" s="94"/>
      <c r="G102" s="94"/>
      <c r="H102" s="58"/>
      <c r="I102" s="26"/>
      <c r="K102" s="85"/>
      <c r="L102" s="85"/>
      <c r="M102" s="85"/>
      <c r="N102" s="86"/>
      <c r="O102" s="85"/>
      <c r="W102" s="17"/>
      <c r="X102" s="17"/>
      <c r="Y102" s="17"/>
      <c r="Z102" s="111"/>
      <c r="AA102" s="17"/>
      <c r="AB102" s="17"/>
      <c r="AC102" s="17"/>
      <c r="AD102" s="17"/>
      <c r="AE102" s="17"/>
      <c r="AF102" s="17"/>
      <c r="AG102" s="17"/>
      <c r="AH102" s="17"/>
    </row>
    <row r="103" spans="1:34" ht="12.75" customHeight="1" x14ac:dyDescent="0.2">
      <c r="A103" s="112" t="s">
        <v>22</v>
      </c>
      <c r="B103" s="133">
        <v>28.976999999999997</v>
      </c>
      <c r="C103" s="133">
        <v>25.921000000000006</v>
      </c>
      <c r="D103" s="133">
        <v>24.239999999999995</v>
      </c>
      <c r="E103" s="133">
        <v>22.004000000000001</v>
      </c>
      <c r="F103" s="133">
        <v>0</v>
      </c>
      <c r="G103" s="133">
        <v>0</v>
      </c>
      <c r="H103" s="130">
        <v>22.004000000000001</v>
      </c>
      <c r="I103" s="131">
        <v>83.227000000000004</v>
      </c>
      <c r="K103" s="85"/>
      <c r="L103" s="101"/>
      <c r="M103" s="85"/>
      <c r="N103" s="102"/>
      <c r="O103" s="85"/>
      <c r="W103" s="17"/>
      <c r="X103" s="17"/>
      <c r="Y103" s="17"/>
      <c r="Z103" s="111"/>
      <c r="AA103" s="17"/>
      <c r="AB103" s="17"/>
      <c r="AC103" s="17"/>
      <c r="AD103" s="17"/>
      <c r="AE103" s="17"/>
      <c r="AF103" s="17"/>
      <c r="AG103" s="17"/>
      <c r="AH103" s="17"/>
    </row>
    <row r="104" spans="1:34" ht="12.75" customHeight="1" x14ac:dyDescent="0.2">
      <c r="A104" s="112" t="s">
        <v>14</v>
      </c>
      <c r="B104" s="133">
        <v>5.8820000000000006</v>
      </c>
      <c r="C104" s="133">
        <v>0.53099999999999881</v>
      </c>
      <c r="D104" s="133">
        <v>1.2919999999999998</v>
      </c>
      <c r="E104" s="133">
        <v>1.28</v>
      </c>
      <c r="F104" s="133">
        <v>-7.4000000000000066E-2</v>
      </c>
      <c r="G104" s="133">
        <v>-8.0000000000000071E-3</v>
      </c>
      <c r="H104" s="130">
        <v>1.198</v>
      </c>
      <c r="I104" s="131">
        <v>12.686999999999999</v>
      </c>
      <c r="K104" s="85"/>
      <c r="L104" s="85"/>
      <c r="M104" s="85"/>
      <c r="N104" s="86"/>
      <c r="O104" s="85"/>
      <c r="W104" s="17"/>
      <c r="X104" s="17"/>
      <c r="Y104" s="17"/>
      <c r="Z104" s="111"/>
      <c r="AA104" s="17"/>
      <c r="AB104" s="17"/>
      <c r="AC104" s="17"/>
      <c r="AD104" s="17"/>
      <c r="AE104" s="17"/>
      <c r="AF104" s="17"/>
      <c r="AG104" s="17"/>
      <c r="AH104" s="17"/>
    </row>
    <row r="105" spans="1:34" ht="12.75" customHeight="1" x14ac:dyDescent="0.2">
      <c r="A105" s="40" t="s">
        <v>15</v>
      </c>
      <c r="B105" s="113">
        <v>0.2029885771473928</v>
      </c>
      <c r="C105" s="113">
        <v>2.0485320782377171E-2</v>
      </c>
      <c r="D105" s="113">
        <v>5.3300330033003301E-2</v>
      </c>
      <c r="E105" s="113">
        <v>5.8171241592437736E-2</v>
      </c>
      <c r="F105" s="113">
        <v>0</v>
      </c>
      <c r="G105" s="113">
        <v>0</v>
      </c>
      <c r="H105" s="45">
        <v>5.444464642792219E-2</v>
      </c>
      <c r="I105" s="83">
        <v>0.15243851154072596</v>
      </c>
      <c r="K105" s="85"/>
      <c r="L105" s="85"/>
      <c r="M105" s="85"/>
      <c r="N105" s="86"/>
      <c r="O105" s="85"/>
      <c r="W105" s="17"/>
      <c r="X105" s="17"/>
      <c r="Y105" s="17"/>
      <c r="Z105" s="111"/>
      <c r="AA105" s="17"/>
      <c r="AB105" s="17"/>
      <c r="AC105" s="17"/>
      <c r="AD105" s="17"/>
      <c r="AE105" s="17"/>
      <c r="AF105" s="17"/>
      <c r="AG105" s="17"/>
      <c r="AH105" s="17"/>
    </row>
    <row r="106" spans="1:34" ht="12.75" customHeight="1" x14ac:dyDescent="0.2">
      <c r="A106" s="112" t="s">
        <v>16</v>
      </c>
      <c r="B106" s="133">
        <v>-16.819999999999997</v>
      </c>
      <c r="C106" s="133">
        <v>-35.390000000000008</v>
      </c>
      <c r="D106" s="133">
        <v>-20.043999999999997</v>
      </c>
      <c r="E106" s="133">
        <v>10.898</v>
      </c>
      <c r="F106" s="133">
        <v>-14.657999999999999</v>
      </c>
      <c r="G106" s="133">
        <v>-14.819000000000001</v>
      </c>
      <c r="H106" s="130">
        <v>-18.579000000000001</v>
      </c>
      <c r="I106" s="131">
        <v>-75.287000000000006</v>
      </c>
      <c r="K106" s="85"/>
      <c r="L106" s="85"/>
      <c r="M106" s="85"/>
      <c r="N106" s="86"/>
      <c r="O106" s="85"/>
      <c r="W106" s="17"/>
      <c r="X106" s="17"/>
      <c r="Y106" s="17"/>
      <c r="Z106" s="111"/>
      <c r="AA106" s="17"/>
      <c r="AB106" s="17"/>
      <c r="AC106" s="17"/>
      <c r="AD106" s="17"/>
      <c r="AE106" s="17"/>
      <c r="AF106" s="17"/>
      <c r="AG106" s="17"/>
      <c r="AH106" s="17"/>
    </row>
    <row r="107" spans="1:34" ht="4.5" customHeight="1" x14ac:dyDescent="0.2">
      <c r="A107" s="114"/>
      <c r="B107" s="153"/>
      <c r="C107" s="153"/>
      <c r="D107" s="153"/>
      <c r="E107" s="153"/>
      <c r="F107" s="153"/>
      <c r="G107" s="153"/>
      <c r="H107" s="137"/>
      <c r="I107" s="138"/>
      <c r="K107" s="85"/>
      <c r="L107" s="85"/>
      <c r="M107" s="85"/>
      <c r="N107" s="86"/>
      <c r="O107" s="85"/>
      <c r="W107" s="17"/>
      <c r="X107" s="17"/>
      <c r="Y107" s="17"/>
      <c r="Z107" s="111"/>
      <c r="AA107" s="17"/>
      <c r="AB107" s="17"/>
      <c r="AC107" s="17"/>
      <c r="AD107" s="17"/>
      <c r="AE107" s="17"/>
      <c r="AF107" s="17"/>
      <c r="AG107" s="17"/>
      <c r="AH107" s="17"/>
    </row>
    <row r="108" spans="1:34" ht="12.75" customHeight="1" thickBot="1" x14ac:dyDescent="0.25">
      <c r="A108" s="116" t="s">
        <v>18</v>
      </c>
      <c r="B108" s="154">
        <v>1.214</v>
      </c>
      <c r="C108" s="154">
        <v>0.30100000000000016</v>
      </c>
      <c r="D108" s="154">
        <v>1.3979999999999997</v>
      </c>
      <c r="E108" s="154">
        <v>0</v>
      </c>
      <c r="F108" s="154">
        <v>0</v>
      </c>
      <c r="G108" s="154">
        <v>0</v>
      </c>
      <c r="H108" s="155">
        <v>0</v>
      </c>
      <c r="I108" s="156">
        <v>4.5960000000000001</v>
      </c>
      <c r="K108" s="85"/>
      <c r="L108" s="85"/>
      <c r="M108" s="85"/>
      <c r="N108" s="86"/>
      <c r="O108" s="85"/>
      <c r="W108" s="17"/>
      <c r="X108" s="17"/>
      <c r="Y108" s="17"/>
      <c r="Z108" s="111"/>
      <c r="AA108" s="17"/>
      <c r="AB108" s="17"/>
      <c r="AC108" s="17"/>
      <c r="AD108" s="17"/>
      <c r="AE108" s="17"/>
      <c r="AF108" s="17"/>
      <c r="AG108" s="17"/>
      <c r="AH108" s="17"/>
    </row>
    <row r="109" spans="1:34" ht="3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x14ac:dyDescent="0.2">
      <c r="A110" s="121" t="s">
        <v>33</v>
      </c>
      <c r="B110" s="120"/>
      <c r="C110" s="120"/>
      <c r="D110" s="120"/>
      <c r="E110" s="120"/>
      <c r="F110" s="120"/>
      <c r="G110" s="120"/>
      <c r="H110" s="120"/>
      <c r="I110" s="120"/>
      <c r="W110" s="17"/>
      <c r="X110" s="17"/>
      <c r="Y110" s="17"/>
      <c r="Z110" s="122"/>
      <c r="AA110" s="17"/>
      <c r="AB110" s="17"/>
      <c r="AC110" s="17"/>
      <c r="AD110" s="17"/>
      <c r="AE110" s="17"/>
      <c r="AF110" s="17"/>
      <c r="AG110" s="17"/>
      <c r="AH110" s="17"/>
    </row>
    <row r="111" spans="1:34" x14ac:dyDescent="0.2">
      <c r="A111" s="121" t="s">
        <v>34</v>
      </c>
      <c r="B111" s="120"/>
      <c r="C111" s="120"/>
      <c r="D111" s="120"/>
      <c r="E111" s="120"/>
      <c r="F111" s="120"/>
      <c r="G111" s="120"/>
      <c r="H111" s="120"/>
      <c r="I111" s="120"/>
      <c r="W111" s="17"/>
      <c r="X111" s="17"/>
      <c r="Y111" s="17"/>
      <c r="Z111" s="123"/>
      <c r="AA111" s="17"/>
      <c r="AB111" s="17"/>
      <c r="AC111" s="17"/>
      <c r="AD111" s="17"/>
      <c r="AE111" s="17"/>
      <c r="AF111" s="17"/>
      <c r="AG111" s="17"/>
      <c r="AH111" s="17"/>
    </row>
    <row r="112" spans="1:34" x14ac:dyDescent="0.2">
      <c r="A112" s="120"/>
      <c r="J112" s="3"/>
      <c r="M112" s="6"/>
    </row>
    <row r="113" spans="1:1" x14ac:dyDescent="0.2">
      <c r="A113" s="120"/>
    </row>
    <row r="114" spans="1:1" x14ac:dyDescent="0.2">
      <c r="A114" s="120"/>
    </row>
    <row r="115" spans="1:1" x14ac:dyDescent="0.2">
      <c r="A115" s="120"/>
    </row>
    <row r="116" spans="1:1" x14ac:dyDescent="0.2">
      <c r="A116" s="120"/>
    </row>
    <row r="117" spans="1:1" x14ac:dyDescent="0.2">
      <c r="A117" s="120"/>
    </row>
    <row r="118" spans="1:1" x14ac:dyDescent="0.2">
      <c r="A118" s="120"/>
    </row>
  </sheetData>
  <mergeCells count="1">
    <mergeCell ref="A1:H1"/>
  </mergeCells>
  <printOptions horizontalCentered="1"/>
  <pageMargins left="0.25" right="0.25" top="0.26" bottom="0.05" header="0.25" footer="0.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2:AG113"/>
  <sheetViews>
    <sheetView showGridLines="0" zoomScaleNormal="100" workbookViewId="0">
      <selection sqref="A1:A1048576"/>
    </sheetView>
  </sheetViews>
  <sheetFormatPr defaultRowHeight="15" outlineLevelRow="1" x14ac:dyDescent="0.25"/>
  <cols>
    <col min="3" max="9" width="17.5703125" customWidth="1"/>
  </cols>
  <sheetData>
    <row r="2" spans="2:33" s="223" customFormat="1" ht="17.25" customHeight="1" x14ac:dyDescent="0.25">
      <c r="B2"/>
      <c r="C2" s="5"/>
      <c r="D2" s="120"/>
      <c r="E2" s="120"/>
      <c r="F2" s="120"/>
      <c r="G2" s="120"/>
      <c r="H2" s="120"/>
      <c r="I2" s="120"/>
      <c r="K2" s="24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33" s="223" customFormat="1" ht="27.75" customHeight="1" x14ac:dyDescent="0.25">
      <c r="B3"/>
      <c r="C3" s="250" t="s">
        <v>82</v>
      </c>
      <c r="D3" s="250"/>
      <c r="E3" s="250"/>
      <c r="F3" s="250"/>
      <c r="G3" s="250"/>
      <c r="H3" s="250"/>
      <c r="I3" s="251"/>
      <c r="K3" s="24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33" s="223" customFormat="1" ht="7.5" customHeight="1" thickBot="1" x14ac:dyDescent="0.3">
      <c r="B4"/>
      <c r="C4" s="5"/>
      <c r="D4" s="120"/>
      <c r="E4" s="120"/>
      <c r="F4" s="120"/>
      <c r="G4" s="120"/>
      <c r="H4" s="120"/>
      <c r="I4" s="120"/>
      <c r="K4" s="24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2:33" s="223" customFormat="1" ht="27" customHeight="1" thickBot="1" x14ac:dyDescent="0.3">
      <c r="B5"/>
      <c r="C5" s="284"/>
      <c r="D5" s="282" t="s">
        <v>2</v>
      </c>
      <c r="E5" s="282" t="s">
        <v>3</v>
      </c>
      <c r="F5" s="282" t="s">
        <v>4</v>
      </c>
      <c r="G5" s="282" t="s">
        <v>5</v>
      </c>
      <c r="H5" s="282" t="s">
        <v>6</v>
      </c>
      <c r="I5" s="283" t="s">
        <v>7</v>
      </c>
      <c r="K5" s="24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2:33" s="223" customFormat="1" ht="6.75" customHeight="1" x14ac:dyDescent="0.25">
      <c r="B6"/>
      <c r="C6" s="252"/>
      <c r="D6" s="253"/>
      <c r="E6" s="253"/>
      <c r="F6" s="253"/>
      <c r="G6" s="253"/>
      <c r="H6" s="253"/>
      <c r="I6" s="161"/>
      <c r="K6" s="24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2:33" s="223" customFormat="1" x14ac:dyDescent="0.25">
      <c r="B7"/>
      <c r="C7" s="55" t="s">
        <v>51</v>
      </c>
      <c r="D7" s="253"/>
      <c r="E7" s="253"/>
      <c r="F7" s="253"/>
      <c r="G7" s="253"/>
      <c r="H7" s="253"/>
      <c r="I7" s="161"/>
      <c r="K7" s="24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2:33" s="223" customFormat="1" x14ac:dyDescent="0.25">
      <c r="B8"/>
      <c r="C8" s="254" t="s">
        <v>52</v>
      </c>
      <c r="D8" s="255">
        <v>427.5684762538495</v>
      </c>
      <c r="E8" s="255">
        <v>435.06722919315877</v>
      </c>
      <c r="F8" s="255">
        <v>390.34700954932185</v>
      </c>
      <c r="G8" s="255">
        <v>373.19490270682587</v>
      </c>
      <c r="H8" s="255">
        <v>379.61408431921683</v>
      </c>
      <c r="I8" s="256">
        <v>409.57012257793514</v>
      </c>
      <c r="K8" s="257"/>
      <c r="L8" s="249"/>
      <c r="M8" s="25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33" s="223" customFormat="1" x14ac:dyDescent="0.25">
      <c r="B9"/>
      <c r="C9" s="254" t="s">
        <v>53</v>
      </c>
      <c r="D9" s="255">
        <v>73.166926311381104</v>
      </c>
      <c r="E9" s="255">
        <v>67.988580454494667</v>
      </c>
      <c r="F9" s="255">
        <v>68.540456126932753</v>
      </c>
      <c r="G9" s="255">
        <v>65.781503206805382</v>
      </c>
      <c r="H9" s="255">
        <v>67.535980933583787</v>
      </c>
      <c r="I9" s="256">
        <v>69.490935533682119</v>
      </c>
      <c r="K9" s="257"/>
      <c r="L9" s="249"/>
      <c r="M9" s="25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33" s="223" customFormat="1" x14ac:dyDescent="0.25">
      <c r="B10"/>
      <c r="C10" s="254" t="s">
        <v>54</v>
      </c>
      <c r="D10" s="255">
        <v>301.56762393408911</v>
      </c>
      <c r="E10" s="255">
        <v>294.93982963559927</v>
      </c>
      <c r="F10" s="255">
        <v>291.40850212138247</v>
      </c>
      <c r="G10" s="255">
        <v>270.28968577365026</v>
      </c>
      <c r="H10" s="255">
        <v>269.84463921094351</v>
      </c>
      <c r="I10" s="256">
        <v>261.15506869093645</v>
      </c>
      <c r="K10" s="257"/>
      <c r="L10" s="249"/>
      <c r="M10" s="25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33" s="223" customFormat="1" hidden="1" x14ac:dyDescent="0.25">
      <c r="B11"/>
      <c r="C11" s="254" t="s">
        <v>83</v>
      </c>
      <c r="D11" s="255"/>
      <c r="E11" s="255"/>
      <c r="F11" s="255"/>
      <c r="G11" s="255"/>
      <c r="H11" s="255"/>
      <c r="I11" s="259"/>
      <c r="K11" s="257"/>
      <c r="L11" s="249"/>
      <c r="M11" s="25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2:33" s="223" customFormat="1" x14ac:dyDescent="0.25">
      <c r="B12"/>
      <c r="C12" s="254" t="s">
        <v>84</v>
      </c>
      <c r="D12" s="255">
        <v>127.58334245294061</v>
      </c>
      <c r="E12" s="255">
        <v>124.32079496965282</v>
      </c>
      <c r="F12" s="255">
        <v>118.48682967497201</v>
      </c>
      <c r="G12" s="255">
        <v>114.31349125930005</v>
      </c>
      <c r="H12" s="255">
        <v>119.77660512270077</v>
      </c>
      <c r="I12" s="256">
        <v>126.66098986549743</v>
      </c>
      <c r="K12" s="257"/>
      <c r="L12" s="249"/>
      <c r="M12" s="25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33" s="223" customFormat="1" ht="4.5" customHeight="1" x14ac:dyDescent="0.25">
      <c r="B13"/>
      <c r="C13" s="254"/>
      <c r="D13" s="255"/>
      <c r="E13" s="255"/>
      <c r="F13" s="255"/>
      <c r="G13" s="255"/>
      <c r="H13" s="255"/>
      <c r="I13" s="256"/>
      <c r="K13" s="257"/>
      <c r="L13" s="249"/>
      <c r="M13" s="25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2:33" s="223" customFormat="1" ht="15.75" thickBot="1" x14ac:dyDescent="0.3">
      <c r="B14"/>
      <c r="C14" s="260" t="s">
        <v>55</v>
      </c>
      <c r="D14" s="261">
        <v>87.810980573871277</v>
      </c>
      <c r="E14" s="261">
        <v>81.225820455243891</v>
      </c>
      <c r="F14" s="261">
        <v>82.725153583341651</v>
      </c>
      <c r="G14" s="261">
        <v>78.10003484581965</v>
      </c>
      <c r="H14" s="262">
        <v>76.599389499394945</v>
      </c>
      <c r="I14" s="263">
        <v>71.226153207041122</v>
      </c>
      <c r="K14" s="257"/>
      <c r="L14" s="249"/>
      <c r="M14" s="25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2:33" s="223" customFormat="1" ht="6.75" customHeight="1" x14ac:dyDescent="0.25">
      <c r="B15"/>
      <c r="C15" s="252"/>
      <c r="D15" s="255"/>
      <c r="E15" s="255"/>
      <c r="F15" s="255"/>
      <c r="G15" s="255"/>
      <c r="H15" s="255"/>
      <c r="I15" s="265"/>
      <c r="K15" s="249"/>
      <c r="L15" s="24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3" s="223" customFormat="1" x14ac:dyDescent="0.25">
      <c r="B16"/>
      <c r="C16" s="55" t="s">
        <v>57</v>
      </c>
      <c r="D16" s="255"/>
      <c r="E16" s="255"/>
      <c r="F16" s="255"/>
      <c r="G16" s="255"/>
      <c r="H16" s="255"/>
      <c r="I16" s="256"/>
      <c r="K16" s="249"/>
      <c r="L16" s="24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2:33" s="223" customFormat="1" x14ac:dyDescent="0.25">
      <c r="B17"/>
      <c r="C17" s="254" t="s">
        <v>52</v>
      </c>
      <c r="D17" s="255">
        <v>35.861736580862782</v>
      </c>
      <c r="E17" s="255">
        <v>32.126448073335453</v>
      </c>
      <c r="F17" s="255">
        <v>40.36350229954688</v>
      </c>
      <c r="G17" s="255">
        <v>40.304650848132411</v>
      </c>
      <c r="H17" s="255">
        <v>41.085784067709717</v>
      </c>
      <c r="I17" s="256">
        <v>42.837512398606265</v>
      </c>
      <c r="K17" s="249"/>
      <c r="L17" s="24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2:33" s="223" customFormat="1" x14ac:dyDescent="0.25">
      <c r="B18"/>
      <c r="C18" s="254" t="s">
        <v>53</v>
      </c>
      <c r="D18" s="255">
        <v>6.4926607219396129</v>
      </c>
      <c r="E18" s="255">
        <v>6.3955453768134323</v>
      </c>
      <c r="F18" s="255">
        <v>6.9300064161004746</v>
      </c>
      <c r="G18" s="255">
        <v>6.683165360512735</v>
      </c>
      <c r="H18" s="255">
        <v>6.5615485063636179</v>
      </c>
      <c r="I18" s="256">
        <v>6.2969116840608175</v>
      </c>
      <c r="K18" s="249"/>
      <c r="L18" s="24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s="223" customFormat="1" x14ac:dyDescent="0.25">
      <c r="B19"/>
      <c r="C19" s="254" t="s">
        <v>84</v>
      </c>
      <c r="D19" s="255">
        <v>6.8471289944880089</v>
      </c>
      <c r="E19" s="255">
        <v>6.6909282300394279</v>
      </c>
      <c r="F19" s="255">
        <v>7.3108073883587759</v>
      </c>
      <c r="G19" s="255">
        <v>7.0447069889891765</v>
      </c>
      <c r="H19" s="255">
        <v>6.918102099667883</v>
      </c>
      <c r="I19" s="256">
        <v>6.6469646137494784</v>
      </c>
      <c r="K19" s="249"/>
      <c r="L19" s="24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s="223" customFormat="1" ht="5.0999999999999996" customHeight="1" x14ac:dyDescent="0.25">
      <c r="B20"/>
      <c r="C20" s="254"/>
      <c r="D20" s="255"/>
      <c r="E20" s="255"/>
      <c r="F20" s="255"/>
      <c r="G20" s="255"/>
      <c r="H20" s="255"/>
      <c r="I20" s="256"/>
      <c r="K20" s="249"/>
      <c r="L20" s="24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s="223" customFormat="1" ht="6.75" customHeight="1" thickBot="1" x14ac:dyDescent="0.3">
      <c r="B21"/>
      <c r="C21" s="266"/>
      <c r="D21" s="261"/>
      <c r="E21" s="261"/>
      <c r="F21" s="261"/>
      <c r="G21" s="261"/>
      <c r="H21" s="261"/>
      <c r="I21" s="267"/>
      <c r="K21" s="249"/>
      <c r="L21" s="24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s="223" customFormat="1" ht="6.75" customHeight="1" x14ac:dyDescent="0.25">
      <c r="B22"/>
      <c r="C22" s="252"/>
      <c r="D22" s="255"/>
      <c r="E22" s="255"/>
      <c r="F22" s="255"/>
      <c r="G22" s="255"/>
      <c r="H22" s="255"/>
      <c r="I22" s="256"/>
      <c r="K22" s="249"/>
      <c r="L22" s="24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s="223" customFormat="1" x14ac:dyDescent="0.25">
      <c r="B23"/>
      <c r="C23" s="55" t="s">
        <v>58</v>
      </c>
      <c r="D23" s="255"/>
      <c r="E23" s="255"/>
      <c r="F23" s="255"/>
      <c r="G23" s="255"/>
      <c r="H23" s="255"/>
      <c r="I23" s="256"/>
      <c r="K23" s="249"/>
      <c r="L23" s="24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s="223" customFormat="1" x14ac:dyDescent="0.25">
      <c r="B24"/>
      <c r="C24" s="254" t="s">
        <v>53</v>
      </c>
      <c r="D24" s="255">
        <v>35.437667131608812</v>
      </c>
      <c r="E24" s="255">
        <v>38.357352844235024</v>
      </c>
      <c r="F24" s="255">
        <v>36.603612289272363</v>
      </c>
      <c r="G24" s="255">
        <v>32.904785422083442</v>
      </c>
      <c r="H24" s="255">
        <v>31.383866915251165</v>
      </c>
      <c r="I24" s="256">
        <v>32.223984795983952</v>
      </c>
      <c r="K24" s="249"/>
      <c r="L24" s="24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s="223" customFormat="1" ht="6.75" customHeight="1" thickBot="1" x14ac:dyDescent="0.3">
      <c r="B25"/>
      <c r="C25" s="260"/>
      <c r="D25" s="261"/>
      <c r="E25" s="261"/>
      <c r="F25" s="261"/>
      <c r="G25" s="261"/>
      <c r="H25" s="262"/>
      <c r="I25" s="263"/>
      <c r="K25" s="249"/>
      <c r="L25" s="24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s="223" customFormat="1" ht="6.75" customHeight="1" x14ac:dyDescent="0.25">
      <c r="B26"/>
      <c r="C26" s="252"/>
      <c r="D26" s="255"/>
      <c r="E26" s="255"/>
      <c r="F26" s="255"/>
      <c r="G26" s="255"/>
      <c r="H26" s="255"/>
      <c r="I26" s="256"/>
      <c r="K26" s="249"/>
      <c r="L26" s="24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s="223" customFormat="1" x14ac:dyDescent="0.25">
      <c r="B27"/>
      <c r="C27" s="55" t="s">
        <v>59</v>
      </c>
      <c r="D27" s="268"/>
      <c r="E27" s="268"/>
      <c r="F27" s="268"/>
      <c r="G27" s="268"/>
      <c r="H27" s="268"/>
      <c r="I27" s="256"/>
      <c r="K27" s="249"/>
      <c r="L27" s="24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s="223" customFormat="1" x14ac:dyDescent="0.25">
      <c r="B28"/>
      <c r="C28" s="254" t="s">
        <v>52</v>
      </c>
      <c r="D28" s="255">
        <v>206.017149109336</v>
      </c>
      <c r="E28" s="255">
        <v>207.32915733261538</v>
      </c>
      <c r="F28" s="255">
        <v>208.97759536979524</v>
      </c>
      <c r="G28" s="255">
        <v>208.60788982693094</v>
      </c>
      <c r="H28" s="255">
        <v>211.31886053852699</v>
      </c>
      <c r="I28" s="256">
        <v>210.89621843286216</v>
      </c>
      <c r="K28" s="249"/>
      <c r="L28" s="249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s="223" customFormat="1" x14ac:dyDescent="0.25">
      <c r="B29"/>
      <c r="C29" s="254" t="s">
        <v>53</v>
      </c>
      <c r="D29" s="255">
        <v>53.464612063140798</v>
      </c>
      <c r="E29" s="255">
        <v>54.68899922387611</v>
      </c>
      <c r="F29" s="255">
        <v>55.266801237662392</v>
      </c>
      <c r="G29" s="255">
        <v>55.276551407541909</v>
      </c>
      <c r="H29" s="255">
        <v>54.937922713776224</v>
      </c>
      <c r="I29" s="256">
        <v>54.969276827065507</v>
      </c>
      <c r="K29" s="249"/>
      <c r="L29" s="24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s="223" customFormat="1" hidden="1" x14ac:dyDescent="0.25">
      <c r="B30"/>
      <c r="C30" s="254" t="s">
        <v>54</v>
      </c>
      <c r="D30" s="255"/>
      <c r="E30" s="255"/>
      <c r="F30" s="255"/>
      <c r="G30" s="255"/>
      <c r="H30" s="255"/>
      <c r="I30" s="256"/>
      <c r="K30" s="249"/>
      <c r="L30" s="249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223" customFormat="1" x14ac:dyDescent="0.25">
      <c r="B31"/>
      <c r="C31" s="254" t="s">
        <v>84</v>
      </c>
      <c r="D31" s="255">
        <v>64.898371189793423</v>
      </c>
      <c r="E31" s="255">
        <v>66.181630104730061</v>
      </c>
      <c r="F31" s="255">
        <v>66.972206945455667</v>
      </c>
      <c r="G31" s="255">
        <v>66.97942845816533</v>
      </c>
      <c r="H31" s="255">
        <v>66.995019553244248</v>
      </c>
      <c r="I31" s="256">
        <v>66.84664352774297</v>
      </c>
      <c r="K31" s="249"/>
      <c r="L31" s="24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223" customFormat="1" ht="5.0999999999999996" customHeight="1" x14ac:dyDescent="0.25">
      <c r="B32"/>
      <c r="C32" s="254"/>
      <c r="D32" s="255"/>
      <c r="E32" s="255"/>
      <c r="F32" s="255"/>
      <c r="G32" s="255"/>
      <c r="H32" s="255"/>
      <c r="I32" s="256"/>
      <c r="K32" s="249"/>
      <c r="L32" s="24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223" customFormat="1" ht="15.75" thickBot="1" x14ac:dyDescent="0.3">
      <c r="B33"/>
      <c r="C33" s="260" t="s">
        <v>55</v>
      </c>
      <c r="D33" s="261">
        <v>294.68090813220692</v>
      </c>
      <c r="E33" s="261">
        <v>298.38563079294801</v>
      </c>
      <c r="F33" s="261">
        <v>299.91700064437305</v>
      </c>
      <c r="G33" s="261">
        <v>314.26670916057265</v>
      </c>
      <c r="H33" s="261">
        <v>312.16972495677072</v>
      </c>
      <c r="I33" s="263">
        <v>314.04218280726781</v>
      </c>
      <c r="K33" s="249"/>
      <c r="L33" s="24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223" customFormat="1" ht="6.75" customHeight="1" x14ac:dyDescent="0.25">
      <c r="B34"/>
      <c r="C34" s="252"/>
      <c r="D34" s="268"/>
      <c r="E34" s="268"/>
      <c r="F34" s="268"/>
      <c r="G34" s="268"/>
      <c r="H34" s="268"/>
      <c r="I34" s="256"/>
      <c r="K34" s="249"/>
      <c r="L34" s="249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s="223" customFormat="1" x14ac:dyDescent="0.25">
      <c r="B35"/>
      <c r="C35" s="55" t="s">
        <v>62</v>
      </c>
      <c r="D35" s="255"/>
      <c r="E35" s="255"/>
      <c r="F35" s="255"/>
      <c r="G35" s="255"/>
      <c r="H35" s="255"/>
      <c r="I35" s="256"/>
      <c r="K35" s="249"/>
      <c r="L35" s="24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:33" s="223" customFormat="1" x14ac:dyDescent="0.25">
      <c r="B36"/>
      <c r="C36" s="254" t="s">
        <v>52</v>
      </c>
      <c r="D36" s="255">
        <v>286.20017037008279</v>
      </c>
      <c r="E36" s="255">
        <v>290.85633658142336</v>
      </c>
      <c r="F36" s="255">
        <v>268.35435063454293</v>
      </c>
      <c r="G36" s="255">
        <v>254.5535444259904</v>
      </c>
      <c r="H36" s="255">
        <v>252.21574548429413</v>
      </c>
      <c r="I36" s="256">
        <v>241.02862676113909</v>
      </c>
      <c r="K36" s="249"/>
      <c r="L36" s="24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2:33" s="223" customFormat="1" x14ac:dyDescent="0.25">
      <c r="B37"/>
      <c r="C37" s="254" t="s">
        <v>53</v>
      </c>
      <c r="D37" s="255">
        <v>35.76745575735616</v>
      </c>
      <c r="E37" s="255">
        <v>34.668188112237516</v>
      </c>
      <c r="F37" s="255">
        <v>38.592983307743459</v>
      </c>
      <c r="G37" s="255">
        <v>35.90445776024491</v>
      </c>
      <c r="H37" s="255">
        <v>35.779479174960429</v>
      </c>
      <c r="I37" s="256">
        <v>34.75366684146924</v>
      </c>
      <c r="K37" s="249"/>
      <c r="L37" s="24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2:33" s="223" customFormat="1" x14ac:dyDescent="0.25">
      <c r="B38"/>
      <c r="C38" s="254" t="s">
        <v>54</v>
      </c>
      <c r="D38" s="269">
        <v>80.158894271414908</v>
      </c>
      <c r="E38" s="269">
        <v>85.15593956031681</v>
      </c>
      <c r="F38" s="269">
        <v>83.592606378931379</v>
      </c>
      <c r="G38" s="269">
        <v>78.911251435383804</v>
      </c>
      <c r="H38" s="269">
        <v>54.799656026760466</v>
      </c>
      <c r="I38" s="256">
        <v>46.359746815472356</v>
      </c>
      <c r="K38" s="249"/>
      <c r="L38" s="24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2:33" s="223" customFormat="1" ht="5.0999999999999996" customHeight="1" x14ac:dyDescent="0.25">
      <c r="B39"/>
      <c r="C39" s="254"/>
      <c r="D39" s="255"/>
      <c r="E39" s="255"/>
      <c r="F39" s="255"/>
      <c r="G39" s="255"/>
      <c r="H39" s="255"/>
      <c r="I39" s="256"/>
      <c r="K39" s="249"/>
      <c r="L39" s="24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2:33" s="223" customFormat="1" ht="15.75" thickBot="1" x14ac:dyDescent="0.3">
      <c r="B40"/>
      <c r="C40" s="260" t="s">
        <v>84</v>
      </c>
      <c r="D40" s="261">
        <v>67.426223049230558</v>
      </c>
      <c r="E40" s="261">
        <v>68.291302950778388</v>
      </c>
      <c r="F40" s="261">
        <v>71.692076819891454</v>
      </c>
      <c r="G40" s="261">
        <v>69.923991019856246</v>
      </c>
      <c r="H40" s="262">
        <v>67.817267464024056</v>
      </c>
      <c r="I40" s="263">
        <v>65.506872910517515</v>
      </c>
      <c r="K40" s="249"/>
      <c r="L40" s="24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s="223" customFormat="1" ht="6.75" customHeight="1" x14ac:dyDescent="0.25">
      <c r="B41"/>
      <c r="C41" s="252"/>
      <c r="D41" s="255"/>
      <c r="E41" s="255"/>
      <c r="F41" s="255"/>
      <c r="G41" s="255"/>
      <c r="H41" s="255"/>
      <c r="I41" s="256"/>
      <c r="K41" s="249"/>
      <c r="L41" s="24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223" customFormat="1" x14ac:dyDescent="0.25">
      <c r="B42"/>
      <c r="C42" s="55" t="s">
        <v>63</v>
      </c>
      <c r="D42" s="255"/>
      <c r="E42" s="255"/>
      <c r="F42" s="255"/>
      <c r="G42" s="255"/>
      <c r="H42" s="255"/>
      <c r="I42" s="256"/>
      <c r="K42" s="249"/>
      <c r="L42" s="249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2:33" s="223" customFormat="1" x14ac:dyDescent="0.25">
      <c r="B43"/>
      <c r="C43" s="254" t="s">
        <v>52</v>
      </c>
      <c r="D43" s="255">
        <v>54.276332185759749</v>
      </c>
      <c r="E43" s="255">
        <v>57.772105401305858</v>
      </c>
      <c r="F43" s="255">
        <v>41.751199855080579</v>
      </c>
      <c r="G43" s="255">
        <v>43.486148140090876</v>
      </c>
      <c r="H43" s="255">
        <v>49.321230827744273</v>
      </c>
      <c r="I43" s="256">
        <v>40.892171081558288</v>
      </c>
      <c r="K43" s="249"/>
      <c r="L43" s="24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2:33" s="223" customFormat="1" x14ac:dyDescent="0.25">
      <c r="B44"/>
      <c r="C44" s="254" t="s">
        <v>53</v>
      </c>
      <c r="D44" s="255">
        <v>17.453075753250889</v>
      </c>
      <c r="E44" s="255">
        <v>17.654203913499973</v>
      </c>
      <c r="F44" s="255">
        <v>13.444679017044979</v>
      </c>
      <c r="G44" s="255">
        <v>14.197480797768494</v>
      </c>
      <c r="H44" s="255">
        <v>14.094243141206205</v>
      </c>
      <c r="I44" s="256">
        <v>14.350115107336258</v>
      </c>
      <c r="K44" s="249"/>
      <c r="L44" s="24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2:33" s="223" customFormat="1" ht="5.0999999999999996" customHeight="1" x14ac:dyDescent="0.25">
      <c r="B45"/>
      <c r="C45" s="254"/>
      <c r="D45" s="255"/>
      <c r="E45" s="255"/>
      <c r="F45" s="255"/>
      <c r="G45" s="255"/>
      <c r="H45" s="255"/>
      <c r="I45" s="256"/>
      <c r="K45" s="249"/>
      <c r="L45" s="249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2:33" s="223" customFormat="1" ht="15.75" thickBot="1" x14ac:dyDescent="0.3">
      <c r="B46"/>
      <c r="C46" s="254" t="s">
        <v>84</v>
      </c>
      <c r="D46" s="261">
        <v>19.043717319465085</v>
      </c>
      <c r="E46" s="261">
        <v>19.420756266078911</v>
      </c>
      <c r="F46" s="261">
        <v>14.70806185702528</v>
      </c>
      <c r="G46" s="261">
        <v>15.559427533924417</v>
      </c>
      <c r="H46" s="262">
        <v>15.747975171582029</v>
      </c>
      <c r="I46" s="256">
        <v>15.550024190323819</v>
      </c>
      <c r="K46" s="249"/>
      <c r="L46" s="24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3" s="223" customFormat="1" ht="6.75" customHeight="1" x14ac:dyDescent="0.25">
      <c r="B47"/>
      <c r="C47" s="270"/>
      <c r="D47" s="255"/>
      <c r="E47" s="255"/>
      <c r="F47" s="255"/>
      <c r="G47" s="255"/>
      <c r="H47" s="255"/>
      <c r="I47" s="271"/>
      <c r="K47" s="249"/>
      <c r="L47" s="24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2:33" s="223" customFormat="1" x14ac:dyDescent="0.25">
      <c r="B48"/>
      <c r="C48" s="55" t="s">
        <v>64</v>
      </c>
      <c r="D48" s="255"/>
      <c r="E48" s="255"/>
      <c r="F48" s="255"/>
      <c r="G48" s="255"/>
      <c r="H48" s="255"/>
      <c r="I48" s="256"/>
      <c r="K48" s="249"/>
      <c r="L48" s="249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33" s="223" customFormat="1" x14ac:dyDescent="0.25">
      <c r="B49"/>
      <c r="C49" s="254" t="s">
        <v>52</v>
      </c>
      <c r="D49" s="255">
        <v>67.976639187748106</v>
      </c>
      <c r="E49" s="255">
        <v>67.115754439756813</v>
      </c>
      <c r="F49" s="255">
        <v>62.382570626831075</v>
      </c>
      <c r="G49" s="255">
        <v>60.706483912608583</v>
      </c>
      <c r="H49" s="255">
        <v>59.69717507789651</v>
      </c>
      <c r="I49" s="256">
        <v>60.216096275197295</v>
      </c>
      <c r="K49" s="249"/>
      <c r="L49" s="2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:33" s="223" customFormat="1" x14ac:dyDescent="0.25">
      <c r="B50"/>
      <c r="C50" s="254" t="s">
        <v>53</v>
      </c>
      <c r="D50" s="255">
        <v>25.010842639651681</v>
      </c>
      <c r="E50" s="255">
        <v>24.839499163618516</v>
      </c>
      <c r="F50" s="255">
        <v>22.322069907286746</v>
      </c>
      <c r="G50" s="255">
        <v>22.252019489627973</v>
      </c>
      <c r="H50" s="255">
        <v>21.490834646436856</v>
      </c>
      <c r="I50" s="256">
        <v>22.876997058449877</v>
      </c>
      <c r="K50" s="249"/>
      <c r="L50" s="249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s="223" customFormat="1" x14ac:dyDescent="0.25">
      <c r="C51" s="254" t="s">
        <v>54</v>
      </c>
      <c r="D51" s="255">
        <v>5.458442587442228</v>
      </c>
      <c r="E51" s="255">
        <v>5.9208468624164778</v>
      </c>
      <c r="F51" s="255">
        <v>5.3296732789519119</v>
      </c>
      <c r="G51" s="255">
        <v>4.5574154953496135</v>
      </c>
      <c r="H51" s="255">
        <v>4.1322269649748504</v>
      </c>
      <c r="I51" s="256">
        <v>3.9069347042330209</v>
      </c>
      <c r="K51" s="249"/>
      <c r="L51" s="249"/>
    </row>
    <row r="52" spans="2:33" s="223" customFormat="1" ht="4.5" customHeight="1" x14ac:dyDescent="0.25">
      <c r="B52"/>
      <c r="C52" s="254"/>
      <c r="D52" s="255"/>
      <c r="E52" s="255"/>
      <c r="F52" s="255"/>
      <c r="G52" s="255"/>
      <c r="H52" s="255"/>
      <c r="I52" s="256"/>
      <c r="K52" s="249"/>
      <c r="L52" s="249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33" s="223" customFormat="1" ht="15.75" thickBot="1" x14ac:dyDescent="0.3">
      <c r="B53"/>
      <c r="C53" s="260" t="s">
        <v>84</v>
      </c>
      <c r="D53" s="261">
        <v>24.501928734144538</v>
      </c>
      <c r="E53" s="261">
        <v>25.120851206371551</v>
      </c>
      <c r="F53" s="261">
        <v>22.931484583939735</v>
      </c>
      <c r="G53" s="261">
        <v>22.667201279500784</v>
      </c>
      <c r="H53" s="262">
        <v>21.92060932275583</v>
      </c>
      <c r="I53" s="263">
        <v>23.332309573360135</v>
      </c>
      <c r="K53" s="249"/>
      <c r="L53" s="249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2:33" s="223" customFormat="1" ht="6.75" customHeight="1" x14ac:dyDescent="0.25">
      <c r="B54"/>
      <c r="C54" s="270"/>
      <c r="D54" s="255"/>
      <c r="E54" s="255"/>
      <c r="F54" s="255"/>
      <c r="G54" s="264"/>
      <c r="H54" s="272"/>
      <c r="I54" s="256"/>
      <c r="K54" s="249"/>
      <c r="L54" s="249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2:33" s="223" customFormat="1" hidden="1" x14ac:dyDescent="0.25">
      <c r="B55"/>
      <c r="C55" s="55"/>
      <c r="D55" s="255"/>
      <c r="E55" s="255"/>
      <c r="F55" s="255"/>
      <c r="G55" s="255"/>
      <c r="H55" s="255"/>
      <c r="I55" s="256"/>
      <c r="K55" s="249"/>
      <c r="L55" s="249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2:33" s="223" customFormat="1" hidden="1" x14ac:dyDescent="0.25">
      <c r="B56"/>
      <c r="C56" s="254"/>
      <c r="D56" s="255"/>
      <c r="E56" s="255"/>
      <c r="F56" s="255"/>
      <c r="G56" s="255"/>
      <c r="H56" s="255"/>
      <c r="I56" s="256"/>
      <c r="K56" s="249"/>
      <c r="L56" s="249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3" s="223" customFormat="1" ht="6.75" customHeight="1" x14ac:dyDescent="0.25">
      <c r="B57"/>
      <c r="C57" s="254"/>
      <c r="D57" s="255"/>
      <c r="E57" s="255"/>
      <c r="F57" s="255"/>
      <c r="G57" s="255"/>
      <c r="H57" s="273"/>
      <c r="I57" s="256"/>
      <c r="K57" s="249"/>
      <c r="L57" s="249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2:33" s="223" customFormat="1" ht="6.75" customHeight="1" x14ac:dyDescent="0.25">
      <c r="B58"/>
      <c r="C58" s="252"/>
      <c r="D58" s="255"/>
      <c r="E58" s="255"/>
      <c r="F58" s="255"/>
      <c r="G58" s="255"/>
      <c r="H58" s="255"/>
      <c r="I58" s="256"/>
      <c r="K58" s="249"/>
      <c r="L58" s="249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2:33" s="223" customFormat="1" x14ac:dyDescent="0.25">
      <c r="B59"/>
      <c r="C59" s="55" t="s">
        <v>65</v>
      </c>
      <c r="D59" s="255"/>
      <c r="E59" s="255"/>
      <c r="F59" s="255"/>
      <c r="G59" s="255"/>
      <c r="H59" s="255"/>
      <c r="I59" s="256"/>
      <c r="K59" s="249"/>
      <c r="L59" s="24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2:33" s="223" customFormat="1" x14ac:dyDescent="0.25">
      <c r="B60"/>
      <c r="C60" s="254" t="s">
        <v>52</v>
      </c>
      <c r="D60" s="255">
        <v>127.47919962662041</v>
      </c>
      <c r="E60" s="255">
        <v>126.58969309798003</v>
      </c>
      <c r="F60" s="255">
        <v>130.71654763333026</v>
      </c>
      <c r="G60" s="255">
        <v>132.65542218118173</v>
      </c>
      <c r="H60" s="255">
        <v>133.33233519082941</v>
      </c>
      <c r="I60" s="256">
        <v>142.47082131975085</v>
      </c>
      <c r="K60" s="249"/>
      <c r="L60" s="249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2:33" s="223" customFormat="1" x14ac:dyDescent="0.25">
      <c r="B61"/>
      <c r="C61" s="254" t="s">
        <v>53</v>
      </c>
      <c r="D61" s="255">
        <v>42.727289413675948</v>
      </c>
      <c r="E61" s="255">
        <v>44.782928110168655</v>
      </c>
      <c r="F61" s="255">
        <v>45.125241293374813</v>
      </c>
      <c r="G61" s="255">
        <v>46.026361148642657</v>
      </c>
      <c r="H61" s="255">
        <v>46.672975330254694</v>
      </c>
      <c r="I61" s="256">
        <v>46.993318557975918</v>
      </c>
      <c r="K61" s="249"/>
      <c r="L61" s="249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2:33" s="223" customFormat="1" x14ac:dyDescent="0.25">
      <c r="B62"/>
      <c r="C62" s="254" t="s">
        <v>54</v>
      </c>
      <c r="D62" s="255">
        <v>41.822834471409436</v>
      </c>
      <c r="E62" s="255">
        <v>43.43047768472556</v>
      </c>
      <c r="F62" s="255">
        <v>41.672213725822438</v>
      </c>
      <c r="G62" s="255">
        <v>40.695392284555943</v>
      </c>
      <c r="H62" s="255">
        <v>38.652047332440702</v>
      </c>
      <c r="I62" s="256">
        <v>32.542069758671531</v>
      </c>
      <c r="K62" s="249"/>
      <c r="L62" s="249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s="223" customFormat="1" ht="5.0999999999999996" customHeight="1" x14ac:dyDescent="0.25">
      <c r="B63"/>
      <c r="C63" s="254"/>
      <c r="D63" s="255"/>
      <c r="E63" s="255"/>
      <c r="F63" s="255"/>
      <c r="G63" s="255"/>
      <c r="H63" s="255"/>
      <c r="I63" s="256"/>
      <c r="K63" s="249"/>
      <c r="L63" s="249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2:33" s="223" customFormat="1" ht="15.75" thickBot="1" x14ac:dyDescent="0.3">
      <c r="B64"/>
      <c r="C64" s="260" t="s">
        <v>84</v>
      </c>
      <c r="D64" s="255">
        <v>47.939973058544382</v>
      </c>
      <c r="E64" s="255">
        <v>49.81231540107909</v>
      </c>
      <c r="F64" s="255">
        <v>50.286981456372487</v>
      </c>
      <c r="G64" s="255">
        <v>51.196442063757729</v>
      </c>
      <c r="H64" s="255">
        <v>51.860239885137304</v>
      </c>
      <c r="I64" s="263">
        <v>52.496541655881387</v>
      </c>
      <c r="K64" s="249"/>
      <c r="L64" s="249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2:33" s="223" customFormat="1" ht="6.75" customHeight="1" x14ac:dyDescent="0.25">
      <c r="B65"/>
      <c r="C65" s="270"/>
      <c r="D65" s="264"/>
      <c r="E65" s="264"/>
      <c r="F65" s="264"/>
      <c r="G65" s="264"/>
      <c r="H65" s="264"/>
      <c r="I65" s="271"/>
      <c r="K65" s="249"/>
      <c r="L65" s="249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2:33" s="223" customFormat="1" x14ac:dyDescent="0.25">
      <c r="B66"/>
      <c r="C66" s="55" t="s">
        <v>66</v>
      </c>
      <c r="D66" s="255"/>
      <c r="E66" s="255"/>
      <c r="F66" s="255"/>
      <c r="G66" s="255"/>
      <c r="H66" s="255"/>
      <c r="I66" s="256"/>
      <c r="K66" s="249"/>
      <c r="L66" s="24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2:33" s="223" customFormat="1" x14ac:dyDescent="0.25">
      <c r="B67"/>
      <c r="C67" s="254" t="s">
        <v>52</v>
      </c>
      <c r="D67" s="255">
        <v>101.09402141234115</v>
      </c>
      <c r="E67" s="255">
        <v>106.77321556209856</v>
      </c>
      <c r="F67" s="255">
        <v>101.76105267348123</v>
      </c>
      <c r="G67" s="255">
        <v>102.90067895041076</v>
      </c>
      <c r="H67" s="255">
        <v>102.42717816203987</v>
      </c>
      <c r="I67" s="256">
        <v>101.43806773341001</v>
      </c>
      <c r="K67" s="249"/>
      <c r="L67" s="249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2:33" s="223" customFormat="1" x14ac:dyDescent="0.25">
      <c r="B68"/>
      <c r="C68" s="254" t="s">
        <v>53</v>
      </c>
      <c r="D68" s="255">
        <v>27.684996781155196</v>
      </c>
      <c r="E68" s="255">
        <v>29.244280662634239</v>
      </c>
      <c r="F68" s="255">
        <v>23.735340808897991</v>
      </c>
      <c r="G68" s="255">
        <v>23.543874945365602</v>
      </c>
      <c r="H68" s="255">
        <v>24.434305976802239</v>
      </c>
      <c r="I68" s="256">
        <v>23.844702143398504</v>
      </c>
      <c r="K68" s="249"/>
      <c r="L68" s="249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2:33" s="223" customFormat="1" ht="5.0999999999999996" customHeight="1" x14ac:dyDescent="0.25">
      <c r="B69"/>
      <c r="C69" s="254"/>
      <c r="D69" s="255"/>
      <c r="E69" s="255"/>
      <c r="F69" s="255"/>
      <c r="G69" s="255"/>
      <c r="H69" s="255"/>
      <c r="I69" s="256"/>
      <c r="K69" s="249"/>
      <c r="L69" s="24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3" s="223" customFormat="1" ht="15.75" thickBot="1" x14ac:dyDescent="0.3">
      <c r="B70"/>
      <c r="C70" s="260" t="s">
        <v>84</v>
      </c>
      <c r="D70" s="261">
        <v>32.690545425235065</v>
      </c>
      <c r="E70" s="261">
        <v>34.490128148044384</v>
      </c>
      <c r="F70" s="261">
        <v>29.215590750803479</v>
      </c>
      <c r="G70" s="261">
        <v>29.536107917195782</v>
      </c>
      <c r="H70" s="261">
        <v>30.567576838724541</v>
      </c>
      <c r="I70" s="263">
        <v>30.158879760459936</v>
      </c>
      <c r="K70" s="249"/>
      <c r="L70" s="249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2:33" s="223" customFormat="1" ht="6.75" customHeight="1" x14ac:dyDescent="0.25">
      <c r="B71"/>
      <c r="C71" s="252"/>
      <c r="D71" s="255"/>
      <c r="E71" s="255"/>
      <c r="F71" s="255"/>
      <c r="G71" s="255"/>
      <c r="H71" s="255"/>
      <c r="I71" s="256"/>
      <c r="K71" s="249"/>
      <c r="L71" s="249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2:33" s="223" customFormat="1" x14ac:dyDescent="0.25">
      <c r="B72"/>
      <c r="C72" s="55" t="s">
        <v>67</v>
      </c>
      <c r="D72" s="255"/>
      <c r="E72" s="255"/>
      <c r="F72" s="255"/>
      <c r="G72" s="255"/>
      <c r="H72" s="255"/>
      <c r="I72" s="256"/>
      <c r="K72" s="249"/>
      <c r="L72" s="249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2:33" s="223" customFormat="1" x14ac:dyDescent="0.25">
      <c r="B73"/>
      <c r="C73" s="254" t="s">
        <v>85</v>
      </c>
      <c r="D73" s="255">
        <v>44.176063484989292</v>
      </c>
      <c r="E73" s="255">
        <v>42.647024432365363</v>
      </c>
      <c r="F73" s="255">
        <v>41.842977644236413</v>
      </c>
      <c r="G73" s="255">
        <v>27.419665549078019</v>
      </c>
      <c r="H73" s="255">
        <v>0</v>
      </c>
      <c r="I73" s="256">
        <v>0</v>
      </c>
      <c r="K73" s="249"/>
      <c r="L73" s="249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2:33" s="223" customFormat="1" ht="6.75" customHeight="1" thickBot="1" x14ac:dyDescent="0.3">
      <c r="B74"/>
      <c r="C74" s="260"/>
      <c r="D74" s="261"/>
      <c r="E74" s="261"/>
      <c r="F74" s="261"/>
      <c r="G74" s="261"/>
      <c r="H74" s="261"/>
      <c r="I74" s="263"/>
      <c r="K74" s="249"/>
      <c r="L74" s="249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 s="223" customFormat="1" ht="6.75" customHeight="1" outlineLevel="1" x14ac:dyDescent="0.25">
      <c r="B75"/>
      <c r="C75" s="252"/>
      <c r="D75" s="255"/>
      <c r="E75" s="255"/>
      <c r="F75" s="255"/>
      <c r="G75" s="255"/>
      <c r="H75" s="255"/>
      <c r="I75" s="256"/>
      <c r="K75" s="249"/>
      <c r="L75" s="249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2:33" s="223" customFormat="1" outlineLevel="1" x14ac:dyDescent="0.25">
      <c r="B76"/>
      <c r="C76" s="55" t="s">
        <v>60</v>
      </c>
      <c r="D76" s="255"/>
      <c r="E76" s="255"/>
      <c r="F76" s="255"/>
      <c r="G76" s="255"/>
      <c r="H76" s="255"/>
      <c r="I76" s="256"/>
      <c r="K76" s="249"/>
      <c r="L76" s="24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2:33" s="223" customFormat="1" outlineLevel="1" x14ac:dyDescent="0.25">
      <c r="B77"/>
      <c r="C77" s="254" t="s">
        <v>53</v>
      </c>
      <c r="D77" s="255">
        <v>23.5916388365785</v>
      </c>
      <c r="E77" s="255">
        <v>23.561945631063999</v>
      </c>
      <c r="F77" s="255">
        <v>17.085580560726203</v>
      </c>
      <c r="G77" s="255">
        <v>16.73059851830455</v>
      </c>
      <c r="H77" s="255">
        <v>15.362354172783256</v>
      </c>
      <c r="I77" s="256">
        <v>13.654838447263772</v>
      </c>
      <c r="K77" s="249"/>
      <c r="L77" s="24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2:33" s="223" customFormat="1" ht="6.75" customHeight="1" outlineLevel="1" thickBot="1" x14ac:dyDescent="0.3">
      <c r="B78"/>
      <c r="C78" s="260"/>
      <c r="D78" s="261"/>
      <c r="E78" s="261"/>
      <c r="F78" s="261"/>
      <c r="G78" s="261"/>
      <c r="H78" s="261"/>
      <c r="I78" s="263"/>
      <c r="K78" s="249"/>
      <c r="L78" s="249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2:33" s="223" customFormat="1" ht="6.75" customHeight="1" x14ac:dyDescent="0.25">
      <c r="B79"/>
      <c r="K79" s="249"/>
      <c r="L79" s="24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2:33" s="223" customFormat="1" x14ac:dyDescent="0.25">
      <c r="B80"/>
      <c r="K80" s="249"/>
      <c r="L80" s="24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2" spans="2:33" s="223" customFormat="1" ht="6.75" customHeight="1" x14ac:dyDescent="0.25">
      <c r="B82"/>
      <c r="K82" s="24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3" s="223" customFormat="1" ht="6.75" customHeight="1" x14ac:dyDescent="0.25">
      <c r="B83"/>
      <c r="K83" s="249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5" spans="2:33" s="223" customFormat="1" x14ac:dyDescent="0.25">
      <c r="B85"/>
      <c r="C85" s="5"/>
      <c r="D85" s="120"/>
      <c r="E85" s="120"/>
      <c r="F85" s="120"/>
      <c r="G85" s="120"/>
      <c r="H85" s="120"/>
      <c r="I85" s="120"/>
      <c r="K85" s="249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2:33" s="223" customFormat="1" hidden="1" x14ac:dyDescent="0.25">
      <c r="B86"/>
      <c r="C86" s="120"/>
      <c r="D86" s="5"/>
      <c r="E86" s="5"/>
      <c r="F86" s="5"/>
      <c r="G86" s="5"/>
      <c r="H86" s="5"/>
      <c r="I86" s="120"/>
      <c r="K86" s="249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2:33" s="223" customFormat="1" hidden="1" x14ac:dyDescent="0.25">
      <c r="B87"/>
      <c r="C87" s="120"/>
      <c r="D87" s="5"/>
      <c r="E87" s="5"/>
      <c r="F87" s="5"/>
      <c r="G87" s="5"/>
      <c r="H87" s="5"/>
      <c r="I87" s="5"/>
      <c r="K87" s="249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2:33" s="223" customFormat="1" hidden="1" x14ac:dyDescent="0.25">
      <c r="B88"/>
      <c r="C88" s="120" t="s">
        <v>86</v>
      </c>
      <c r="D88" s="5"/>
      <c r="E88" s="5"/>
      <c r="F88" s="5"/>
      <c r="G88" s="5"/>
      <c r="H88" s="5"/>
      <c r="I88" s="5"/>
      <c r="K88" s="249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2:33" s="223" customFormat="1" hidden="1" x14ac:dyDescent="0.25">
      <c r="B89"/>
      <c r="C89" s="120" t="s">
        <v>87</v>
      </c>
      <c r="D89" s="5"/>
      <c r="E89" s="5"/>
      <c r="F89" s="5"/>
      <c r="G89" s="5"/>
      <c r="H89" s="5"/>
      <c r="I89" s="5"/>
      <c r="K89" s="24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2:33" s="223" customFormat="1" hidden="1" x14ac:dyDescent="0.25">
      <c r="B90"/>
      <c r="C90" s="120" t="s">
        <v>88</v>
      </c>
      <c r="D90" s="5"/>
      <c r="E90" s="5"/>
      <c r="F90" s="5"/>
      <c r="G90" s="5"/>
      <c r="H90" s="5"/>
      <c r="I90" s="5"/>
      <c r="K90" s="249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2:33" s="223" customFormat="1" hidden="1" x14ac:dyDescent="0.25">
      <c r="B91"/>
      <c r="C91" s="254" t="s">
        <v>52</v>
      </c>
      <c r="D91" s="5">
        <v>0</v>
      </c>
      <c r="E91" s="5"/>
      <c r="F91" s="5"/>
      <c r="G91" s="5">
        <v>0</v>
      </c>
      <c r="H91" s="5"/>
      <c r="I91" s="5" t="e">
        <f>ROUND(I97*#REF!,1)</f>
        <v>#REF!</v>
      </c>
      <c r="K91" s="249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2:33" s="223" customFormat="1" hidden="1" x14ac:dyDescent="0.25">
      <c r="B92"/>
      <c r="C92" s="254" t="s">
        <v>53</v>
      </c>
      <c r="D92" s="274"/>
      <c r="E92" s="274"/>
      <c r="F92" s="274"/>
      <c r="G92" s="274"/>
      <c r="H92" s="274"/>
      <c r="I92" s="5"/>
      <c r="K92" s="249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2:33" s="223" customFormat="1" hidden="1" x14ac:dyDescent="0.25">
      <c r="B93"/>
      <c r="C93" s="254" t="s">
        <v>54</v>
      </c>
      <c r="D93" s="177">
        <v>0</v>
      </c>
      <c r="E93" s="177"/>
      <c r="F93" s="177"/>
      <c r="G93" s="177">
        <v>0</v>
      </c>
      <c r="H93" s="177"/>
      <c r="I93" s="5" t="e">
        <f>ROUND(I99*#REF!,1)</f>
        <v>#REF!</v>
      </c>
      <c r="K93" s="249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2:33" s="223" customFormat="1" hidden="1" x14ac:dyDescent="0.25">
      <c r="B94"/>
      <c r="C94" s="254" t="s">
        <v>84</v>
      </c>
      <c r="D94" s="5">
        <v>0</v>
      </c>
      <c r="E94" s="5"/>
      <c r="F94" s="5"/>
      <c r="G94" s="5">
        <v>0</v>
      </c>
      <c r="H94" s="5"/>
      <c r="I94" s="5" t="e">
        <f>ROUND(I100*#REF!,1)</f>
        <v>#REF!</v>
      </c>
      <c r="K94" s="249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2:33" s="223" customFormat="1" hidden="1" x14ac:dyDescent="0.25">
      <c r="B95"/>
      <c r="C95" s="275"/>
      <c r="D95" s="5"/>
      <c r="E95" s="5"/>
      <c r="F95" s="5"/>
      <c r="G95" s="5"/>
      <c r="H95" s="5"/>
      <c r="I95" s="5"/>
      <c r="K95" s="249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2:33" s="223" customFormat="1" hidden="1" x14ac:dyDescent="0.25">
      <c r="B96"/>
      <c r="C96" s="120" t="s">
        <v>89</v>
      </c>
      <c r="D96" s="5">
        <v>3.6415000000000002</v>
      </c>
      <c r="E96" s="5"/>
      <c r="F96" s="5"/>
      <c r="G96" s="5">
        <v>3.6415000000000002</v>
      </c>
      <c r="H96" s="5"/>
      <c r="I96" s="5">
        <v>3.6415000000000002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2:33" s="223" customFormat="1" hidden="1" x14ac:dyDescent="0.25">
      <c r="B97"/>
      <c r="C97" s="254" t="s">
        <v>52</v>
      </c>
      <c r="D97" s="5">
        <v>0</v>
      </c>
      <c r="E97" s="5"/>
      <c r="F97" s="5"/>
      <c r="G97" s="5">
        <v>0</v>
      </c>
      <c r="H97" s="5"/>
      <c r="I97" s="5"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2:33" s="223" customFormat="1" hidden="1" x14ac:dyDescent="0.25">
      <c r="B98"/>
      <c r="C98" s="254" t="s">
        <v>53</v>
      </c>
      <c r="D98" s="5">
        <v>0</v>
      </c>
      <c r="E98" s="5"/>
      <c r="F98" s="5"/>
      <c r="G98" s="5">
        <v>0</v>
      </c>
      <c r="H98" s="5"/>
      <c r="I98" s="5"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2:33" s="223" customFormat="1" hidden="1" x14ac:dyDescent="0.25">
      <c r="B99"/>
      <c r="C99" s="254" t="s">
        <v>54</v>
      </c>
      <c r="D99" s="5"/>
      <c r="E99" s="5"/>
      <c r="F99" s="5"/>
      <c r="G99" s="5"/>
      <c r="H99" s="5"/>
      <c r="I99" s="120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2:33" s="223" customFormat="1" hidden="1" x14ac:dyDescent="0.25">
      <c r="B100"/>
      <c r="C100" s="254" t="s">
        <v>84</v>
      </c>
      <c r="D100" s="120">
        <v>0</v>
      </c>
      <c r="E100" s="120"/>
      <c r="F100" s="120"/>
      <c r="G100" s="120">
        <v>0</v>
      </c>
      <c r="H100" s="120"/>
      <c r="I100" s="120"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2:33" s="223" customFormat="1" hidden="1" x14ac:dyDescent="0.25">
      <c r="B101"/>
      <c r="C101" s="5"/>
      <c r="D101" s="120"/>
      <c r="E101" s="120"/>
      <c r="F101" s="120"/>
      <c r="G101" s="120"/>
      <c r="H101" s="120"/>
      <c r="I101" s="120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2:33" s="223" customFormat="1" hidden="1" x14ac:dyDescent="0.25">
      <c r="B102"/>
      <c r="C102" s="5"/>
      <c r="D102" s="120"/>
      <c r="E102" s="120"/>
      <c r="F102" s="120"/>
      <c r="G102" s="120"/>
      <c r="H102" s="120"/>
      <c r="I102" s="120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2:33" s="223" customFormat="1" hidden="1" x14ac:dyDescent="0.25">
      <c r="B103"/>
      <c r="C103" s="5" t="s">
        <v>90</v>
      </c>
      <c r="D103" s="120"/>
      <c r="E103" s="120"/>
      <c r="F103" s="120"/>
      <c r="G103" s="120"/>
      <c r="H103" s="120"/>
      <c r="I103" s="120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3" s="223" customFormat="1" hidden="1" x14ac:dyDescent="0.25">
      <c r="B104"/>
      <c r="C104" s="254" t="s">
        <v>52</v>
      </c>
      <c r="D104" s="276">
        <v>0</v>
      </c>
      <c r="E104" s="276"/>
      <c r="F104" s="276"/>
      <c r="G104" s="276">
        <v>0</v>
      </c>
      <c r="H104" s="276"/>
      <c r="I104" s="120"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2:33" s="223" customFormat="1" hidden="1" x14ac:dyDescent="0.25">
      <c r="B105"/>
      <c r="C105" s="254" t="s">
        <v>53</v>
      </c>
      <c r="D105" s="276">
        <v>0</v>
      </c>
      <c r="E105" s="276"/>
      <c r="F105" s="276"/>
      <c r="G105" s="276">
        <v>0</v>
      </c>
      <c r="H105" s="276"/>
      <c r="I105" s="120"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2:33" s="223" customFormat="1" hidden="1" x14ac:dyDescent="0.25">
      <c r="B106"/>
      <c r="C106" s="254" t="s">
        <v>54</v>
      </c>
      <c r="D106" s="276">
        <v>0</v>
      </c>
      <c r="E106" s="276"/>
      <c r="F106" s="276"/>
      <c r="G106" s="276">
        <v>0</v>
      </c>
      <c r="H106" s="276"/>
      <c r="I106" s="12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2:33" s="223" customFormat="1" hidden="1" x14ac:dyDescent="0.25">
      <c r="B107"/>
      <c r="C107" s="254" t="s">
        <v>84</v>
      </c>
      <c r="D107" s="276">
        <v>0</v>
      </c>
      <c r="E107" s="276"/>
      <c r="F107" s="276"/>
      <c r="G107" s="276">
        <v>0</v>
      </c>
      <c r="H107" s="276"/>
      <c r="I107" s="12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2:33" s="223" customFormat="1" hidden="1" x14ac:dyDescent="0.25">
      <c r="B108"/>
      <c r="C108" s="5"/>
      <c r="D108" s="120"/>
      <c r="E108" s="120"/>
      <c r="F108" s="120"/>
      <c r="G108" s="120"/>
      <c r="H108" s="120"/>
      <c r="I108" s="120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2:33" s="223" customFormat="1" hidden="1" x14ac:dyDescent="0.25">
      <c r="B109"/>
      <c r="C109" s="5"/>
      <c r="D109" s="120"/>
      <c r="E109" s="120"/>
      <c r="F109" s="120"/>
      <c r="G109" s="120"/>
      <c r="H109" s="120"/>
      <c r="I109" s="120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2:33" s="223" customFormat="1" hidden="1" x14ac:dyDescent="0.25">
      <c r="B110"/>
      <c r="C110" s="5"/>
      <c r="D110" s="120"/>
      <c r="E110" s="120"/>
      <c r="F110" s="120"/>
      <c r="G110" s="120"/>
      <c r="H110" s="120"/>
      <c r="I110" s="12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2:33" s="223" customFormat="1" hidden="1" x14ac:dyDescent="0.25">
      <c r="B111"/>
      <c r="C111" s="5"/>
      <c r="D111" s="120"/>
      <c r="E111" s="120"/>
      <c r="F111" s="120"/>
      <c r="G111" s="120"/>
      <c r="H111" s="120"/>
      <c r="I111" s="120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2:33" s="223" customFormat="1" x14ac:dyDescent="0.25">
      <c r="B112"/>
      <c r="C112" s="5"/>
      <c r="D112" s="120"/>
      <c r="E112" s="120"/>
      <c r="F112" s="120"/>
      <c r="G112" s="120"/>
      <c r="H112" s="120"/>
      <c r="I112" s="120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2:33" s="223" customFormat="1" x14ac:dyDescent="0.25">
      <c r="B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</sheetData>
  <mergeCells count="1">
    <mergeCell ref="C3:H3"/>
  </mergeCells>
  <printOptions horizontalCentered="1"/>
  <pageMargins left="0.5" right="0" top="0" bottom="0" header="0.25" footer="0.17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V86"/>
  <sheetViews>
    <sheetView showGridLines="0" view="pageBreakPreview" zoomScaleNormal="100" zoomScaleSheetLayoutView="100" workbookViewId="0">
      <pane xSplit="11" ySplit="3" topLeftCell="L4" activePane="bottomRight" state="frozen"/>
      <selection activeCell="X2" sqref="X2"/>
      <selection pane="topRight" activeCell="X2" sqref="X2"/>
      <selection pane="bottomLeft" activeCell="X2" sqref="X2"/>
      <selection pane="bottomRight" activeCell="S14" sqref="S14"/>
    </sheetView>
  </sheetViews>
  <sheetFormatPr defaultColWidth="9.140625" defaultRowHeight="12.75" outlineLevelCol="1" x14ac:dyDescent="0.2"/>
  <cols>
    <col min="1" max="1" width="9.140625" style="16"/>
    <col min="2" max="2" width="28.7109375" style="5" customWidth="1"/>
    <col min="3" max="3" width="12.42578125" style="5" hidden="1" customWidth="1" outlineLevel="1"/>
    <col min="4" max="6" width="13.42578125" style="5" hidden="1" customWidth="1" outlineLevel="1"/>
    <col min="7" max="7" width="13.42578125" style="5" hidden="1" customWidth="1"/>
    <col min="8" max="16" width="14.7109375" style="5" hidden="1" customWidth="1"/>
    <col min="17" max="22" width="18.140625" style="5" customWidth="1"/>
    <col min="23" max="16384" width="9.140625" style="16"/>
  </cols>
  <sheetData>
    <row r="1" spans="2:22" ht="7.5" customHeight="1" x14ac:dyDescent="0.2"/>
    <row r="2" spans="2:22" ht="42" customHeight="1" thickBot="1" x14ac:dyDescent="0.25">
      <c r="B2" s="157" t="s">
        <v>36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26.25" customHeight="1" thickBot="1" x14ac:dyDescent="0.25">
      <c r="B3" s="158"/>
      <c r="C3" s="159" t="s">
        <v>37</v>
      </c>
      <c r="D3" s="159" t="s">
        <v>38</v>
      </c>
      <c r="E3" s="281" t="s">
        <v>39</v>
      </c>
      <c r="F3" s="282" t="s">
        <v>40</v>
      </c>
      <c r="G3" s="282" t="s">
        <v>41</v>
      </c>
      <c r="H3" s="282" t="s">
        <v>42</v>
      </c>
      <c r="I3" s="282" t="s">
        <v>43</v>
      </c>
      <c r="J3" s="282" t="s">
        <v>44</v>
      </c>
      <c r="K3" s="282" t="s">
        <v>45</v>
      </c>
      <c r="L3" s="282" t="s">
        <v>46</v>
      </c>
      <c r="M3" s="282" t="s">
        <v>47</v>
      </c>
      <c r="N3" s="282" t="s">
        <v>48</v>
      </c>
      <c r="O3" s="282" t="s">
        <v>49</v>
      </c>
      <c r="P3" s="282" t="s">
        <v>50</v>
      </c>
      <c r="Q3" s="282" t="s">
        <v>2</v>
      </c>
      <c r="R3" s="282" t="s">
        <v>3</v>
      </c>
      <c r="S3" s="282" t="s">
        <v>4</v>
      </c>
      <c r="T3" s="282" t="s">
        <v>5</v>
      </c>
      <c r="U3" s="282" t="s">
        <v>6</v>
      </c>
      <c r="V3" s="283" t="s">
        <v>7</v>
      </c>
    </row>
    <row r="4" spans="2:22" ht="15" customHeight="1" x14ac:dyDescent="0.2">
      <c r="B4" s="16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61"/>
    </row>
    <row r="5" spans="2:22" ht="14.1" customHeight="1" x14ac:dyDescent="0.2">
      <c r="B5" s="162" t="s">
        <v>51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4"/>
    </row>
    <row r="6" spans="2:22" ht="12.6" customHeight="1" x14ac:dyDescent="0.2">
      <c r="B6" s="165" t="s">
        <v>52</v>
      </c>
      <c r="C6" s="166">
        <v>272914</v>
      </c>
      <c r="D6" s="166">
        <v>268081</v>
      </c>
      <c r="E6" s="166">
        <v>264636</v>
      </c>
      <c r="F6" s="166">
        <v>261159</v>
      </c>
      <c r="G6" s="166">
        <v>262944</v>
      </c>
      <c r="H6" s="166">
        <v>266116</v>
      </c>
      <c r="I6" s="166">
        <v>266066</v>
      </c>
      <c r="J6" s="166">
        <v>270456</v>
      </c>
      <c r="K6" s="166">
        <v>291245</v>
      </c>
      <c r="L6" s="166">
        <v>291149</v>
      </c>
      <c r="M6" s="166">
        <v>300555</v>
      </c>
      <c r="N6" s="166">
        <v>316591</v>
      </c>
      <c r="O6" s="166">
        <v>317533</v>
      </c>
      <c r="P6" s="166">
        <v>325704</v>
      </c>
      <c r="Q6" s="166">
        <v>412158</v>
      </c>
      <c r="R6" s="166">
        <v>418953</v>
      </c>
      <c r="S6" s="166">
        <v>414061</v>
      </c>
      <c r="T6" s="166">
        <v>426224</v>
      </c>
      <c r="U6" s="166">
        <v>430158</v>
      </c>
      <c r="V6" s="167">
        <v>432952</v>
      </c>
    </row>
    <row r="7" spans="2:22" ht="12.6" customHeight="1" x14ac:dyDescent="0.2">
      <c r="B7" s="165" t="s">
        <v>53</v>
      </c>
      <c r="C7" s="166">
        <v>1849206</v>
      </c>
      <c r="D7" s="166">
        <v>1850460</v>
      </c>
      <c r="E7" s="166">
        <v>1828106</v>
      </c>
      <c r="F7" s="166">
        <v>1791381</v>
      </c>
      <c r="G7" s="166">
        <v>1760914</v>
      </c>
      <c r="H7" s="166">
        <v>1752012</v>
      </c>
      <c r="I7" s="166">
        <v>1758648</v>
      </c>
      <c r="J7" s="166">
        <v>1726587</v>
      </c>
      <c r="K7" s="166">
        <v>1752057</v>
      </c>
      <c r="L7" s="166">
        <v>1822273</v>
      </c>
      <c r="M7" s="166">
        <v>1930732</v>
      </c>
      <c r="N7" s="166">
        <v>2011038</v>
      </c>
      <c r="O7" s="166">
        <v>2087373</v>
      </c>
      <c r="P7" s="166">
        <v>2123419</v>
      </c>
      <c r="Q7" s="166">
        <v>2560672</v>
      </c>
      <c r="R7" s="166">
        <v>2597587</v>
      </c>
      <c r="S7" s="166">
        <v>2609267</v>
      </c>
      <c r="T7" s="166">
        <v>2567660</v>
      </c>
      <c r="U7" s="166">
        <v>2470479</v>
      </c>
      <c r="V7" s="167">
        <v>2465608</v>
      </c>
    </row>
    <row r="8" spans="2:22" ht="12.75" customHeight="1" x14ac:dyDescent="0.2">
      <c r="B8" s="165" t="s">
        <v>54</v>
      </c>
      <c r="C8" s="166">
        <v>27676</v>
      </c>
      <c r="D8" s="166">
        <v>35799</v>
      </c>
      <c r="E8" s="166">
        <v>41282</v>
      </c>
      <c r="F8" s="166">
        <v>47743</v>
      </c>
      <c r="G8" s="166">
        <v>52690</v>
      </c>
      <c r="H8" s="166">
        <v>59191</v>
      </c>
      <c r="I8" s="166">
        <v>66809</v>
      </c>
      <c r="J8" s="166">
        <v>72525</v>
      </c>
      <c r="K8" s="166">
        <v>92319</v>
      </c>
      <c r="L8" s="166">
        <v>92833</v>
      </c>
      <c r="M8" s="166">
        <v>91074</v>
      </c>
      <c r="N8" s="166">
        <v>84471</v>
      </c>
      <c r="O8" s="166">
        <v>82836</v>
      </c>
      <c r="P8" s="166">
        <v>83092</v>
      </c>
      <c r="Q8" s="166">
        <v>89051</v>
      </c>
      <c r="R8" s="166">
        <v>95479</v>
      </c>
      <c r="S8" s="166">
        <v>110595</v>
      </c>
      <c r="T8" s="166">
        <v>116337</v>
      </c>
      <c r="U8" s="166">
        <v>126782</v>
      </c>
      <c r="V8" s="167">
        <v>152233</v>
      </c>
    </row>
    <row r="9" spans="2:22" ht="12.6" customHeight="1" x14ac:dyDescent="0.2">
      <c r="B9" s="165" t="s">
        <v>55</v>
      </c>
      <c r="C9" s="166">
        <v>284832</v>
      </c>
      <c r="D9" s="166">
        <v>288042</v>
      </c>
      <c r="E9" s="166">
        <v>289270</v>
      </c>
      <c r="F9" s="166">
        <v>291478</v>
      </c>
      <c r="G9" s="166">
        <v>296708</v>
      </c>
      <c r="H9" s="166">
        <v>298119</v>
      </c>
      <c r="I9" s="166">
        <v>300057</v>
      </c>
      <c r="J9" s="166">
        <v>305969</v>
      </c>
      <c r="K9" s="166">
        <v>318411</v>
      </c>
      <c r="L9" s="166">
        <v>323691</v>
      </c>
      <c r="M9" s="166">
        <v>328810</v>
      </c>
      <c r="N9" s="166">
        <v>332924</v>
      </c>
      <c r="O9" s="166">
        <v>333441</v>
      </c>
      <c r="P9" s="166">
        <v>333300</v>
      </c>
      <c r="Q9" s="166">
        <v>367455</v>
      </c>
      <c r="R9" s="166">
        <v>369099</v>
      </c>
      <c r="S9" s="166">
        <v>371935</v>
      </c>
      <c r="T9" s="166">
        <v>375136</v>
      </c>
      <c r="U9" s="166">
        <v>375459</v>
      </c>
      <c r="V9" s="167">
        <v>380497</v>
      </c>
    </row>
    <row r="10" spans="2:22" ht="7.5" customHeight="1" x14ac:dyDescent="0.2">
      <c r="B10" s="168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2:22" ht="14.25" customHeight="1" thickBot="1" x14ac:dyDescent="0.25">
      <c r="B11" s="171" t="s">
        <v>56</v>
      </c>
      <c r="C11" s="172">
        <f t="shared" ref="C11:J11" si="0">SUM(C6:C10)</f>
        <v>2434628</v>
      </c>
      <c r="D11" s="172">
        <f t="shared" si="0"/>
        <v>2442382</v>
      </c>
      <c r="E11" s="172">
        <f t="shared" si="0"/>
        <v>2423294</v>
      </c>
      <c r="F11" s="172">
        <f t="shared" si="0"/>
        <v>2391761</v>
      </c>
      <c r="G11" s="172">
        <f t="shared" si="0"/>
        <v>2373256</v>
      </c>
      <c r="H11" s="172">
        <f t="shared" si="0"/>
        <v>2375438</v>
      </c>
      <c r="I11" s="172">
        <f t="shared" si="0"/>
        <v>2391580</v>
      </c>
      <c r="J11" s="172">
        <f t="shared" si="0"/>
        <v>2375537</v>
      </c>
      <c r="K11" s="172">
        <v>2454032</v>
      </c>
      <c r="L11" s="172">
        <v>2529946</v>
      </c>
      <c r="M11" s="172">
        <v>2651171</v>
      </c>
      <c r="N11" s="172">
        <v>2745024</v>
      </c>
      <c r="O11" s="172">
        <v>2821183</v>
      </c>
      <c r="P11" s="172">
        <v>2865515</v>
      </c>
      <c r="Q11" s="172">
        <v>3429336</v>
      </c>
      <c r="R11" s="172">
        <f>SUM(R6:R9)</f>
        <v>3481118</v>
      </c>
      <c r="S11" s="172">
        <f>SUM(S6:S9)</f>
        <v>3505858</v>
      </c>
      <c r="T11" s="172">
        <f>SUM(T6:T9)</f>
        <v>3485357</v>
      </c>
      <c r="U11" s="172">
        <v>3402878</v>
      </c>
      <c r="V11" s="173">
        <f>SUM(V6:V9)</f>
        <v>3431290</v>
      </c>
    </row>
    <row r="12" spans="2:22" ht="15" customHeight="1" x14ac:dyDescent="0.2">
      <c r="B12" s="162" t="s">
        <v>57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7"/>
    </row>
    <row r="13" spans="2:22" ht="12.6" customHeight="1" x14ac:dyDescent="0.2">
      <c r="B13" s="165" t="s">
        <v>52</v>
      </c>
      <c r="C13" s="166">
        <v>2059814</v>
      </c>
      <c r="D13" s="166">
        <v>1824950</v>
      </c>
      <c r="E13" s="166">
        <v>1232464</v>
      </c>
      <c r="F13" s="166">
        <v>565503</v>
      </c>
      <c r="G13" s="166">
        <v>571915</v>
      </c>
      <c r="H13" s="166">
        <v>598264</v>
      </c>
      <c r="I13" s="166">
        <v>632993</v>
      </c>
      <c r="J13" s="166">
        <v>655579</v>
      </c>
      <c r="K13" s="166">
        <v>597878</v>
      </c>
      <c r="L13" s="166">
        <v>592703</v>
      </c>
      <c r="M13" s="166">
        <v>634678</v>
      </c>
      <c r="N13" s="166">
        <v>672802</v>
      </c>
      <c r="O13" s="166">
        <v>742204.99999999988</v>
      </c>
      <c r="P13" s="166">
        <v>794627.00000000012</v>
      </c>
      <c r="Q13" s="166">
        <v>803794</v>
      </c>
      <c r="R13" s="166">
        <v>784757</v>
      </c>
      <c r="S13" s="166">
        <v>779107</v>
      </c>
      <c r="T13" s="166">
        <v>753040</v>
      </c>
      <c r="U13" s="166">
        <v>786359</v>
      </c>
      <c r="V13" s="167">
        <v>839383</v>
      </c>
    </row>
    <row r="14" spans="2:22" ht="12.6" customHeight="1" x14ac:dyDescent="0.2">
      <c r="B14" s="165" t="s">
        <v>53</v>
      </c>
      <c r="C14" s="166">
        <v>35665229</v>
      </c>
      <c r="D14" s="166">
        <v>35955108</v>
      </c>
      <c r="E14" s="166">
        <v>38437629</v>
      </c>
      <c r="F14" s="166">
        <v>43170139</v>
      </c>
      <c r="G14" s="166">
        <v>44616781</v>
      </c>
      <c r="H14" s="166">
        <v>46146072</v>
      </c>
      <c r="I14" s="166">
        <v>50342897</v>
      </c>
      <c r="J14" s="166">
        <f>50525023+532013</f>
        <v>51057036</v>
      </c>
      <c r="K14" s="166">
        <v>54854092</v>
      </c>
      <c r="L14" s="166">
        <v>57871850</v>
      </c>
      <c r="M14" s="166">
        <v>55307046.999999993</v>
      </c>
      <c r="N14" s="166">
        <v>55781683.999999993</v>
      </c>
      <c r="O14" s="166">
        <v>53036738</v>
      </c>
      <c r="P14" s="166">
        <v>58785906.999999993</v>
      </c>
      <c r="Q14" s="166">
        <v>67673854</v>
      </c>
      <c r="R14" s="166">
        <v>68193839</v>
      </c>
      <c r="S14" s="166">
        <v>68958137</v>
      </c>
      <c r="T14" s="166">
        <v>69027143</v>
      </c>
      <c r="U14" s="166">
        <v>79665636</v>
      </c>
      <c r="V14" s="167">
        <v>80791963</v>
      </c>
    </row>
    <row r="15" spans="2:22" ht="5.0999999999999996" customHeight="1" x14ac:dyDescent="0.2"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7"/>
    </row>
    <row r="16" spans="2:22" ht="13.5" thickBot="1" x14ac:dyDescent="0.25">
      <c r="B16" s="171" t="s">
        <v>56</v>
      </c>
      <c r="C16" s="172">
        <f>SUM(C13:C15)</f>
        <v>37725043</v>
      </c>
      <c r="D16" s="172">
        <f>SUM(D13:D15)</f>
        <v>37780058</v>
      </c>
      <c r="E16" s="172">
        <f>SUM(E13:E15)</f>
        <v>39670093</v>
      </c>
      <c r="F16" s="172">
        <f>SUM(F13:F15)</f>
        <v>43735642</v>
      </c>
      <c r="G16" s="172">
        <f>SUM(G13:G15)</f>
        <v>45188696</v>
      </c>
      <c r="H16" s="172">
        <f>SUM(H13:H15)</f>
        <v>46744336</v>
      </c>
      <c r="I16" s="172">
        <f>SUM(I13:I15)</f>
        <v>50975890</v>
      </c>
      <c r="J16" s="172">
        <f>SUM(J13:J15)</f>
        <v>51712615</v>
      </c>
      <c r="K16" s="172">
        <v>55654229</v>
      </c>
      <c r="L16" s="172">
        <v>58638892</v>
      </c>
      <c r="M16" s="172">
        <v>56084616.999999993</v>
      </c>
      <c r="N16" s="172">
        <v>56583745.999999993</v>
      </c>
      <c r="O16" s="172">
        <v>53898110</v>
      </c>
      <c r="P16" s="172">
        <v>59692332.999999993</v>
      </c>
      <c r="Q16" s="172">
        <v>68477648</v>
      </c>
      <c r="R16" s="172">
        <f>SUM(R13:R14)</f>
        <v>68978596</v>
      </c>
      <c r="S16" s="172">
        <f>SUM(S13:S14)</f>
        <v>69737244</v>
      </c>
      <c r="T16" s="172">
        <f>SUM(T13:T14)</f>
        <v>69780183</v>
      </c>
      <c r="U16" s="172">
        <v>80451995</v>
      </c>
      <c r="V16" s="173">
        <f>SUM(V13:V14)</f>
        <v>81631346</v>
      </c>
    </row>
    <row r="17" spans="2:22" s="178" customFormat="1" ht="13.5" customHeight="1" x14ac:dyDescent="0.2">
      <c r="B17" s="175" t="s">
        <v>58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6"/>
    </row>
    <row r="18" spans="2:22" ht="15" customHeight="1" thickBot="1" x14ac:dyDescent="0.25">
      <c r="B18" s="171" t="s">
        <v>53</v>
      </c>
      <c r="C18" s="172">
        <v>7741319</v>
      </c>
      <c r="D18" s="172">
        <v>7916252</v>
      </c>
      <c r="E18" s="172">
        <v>7917666</v>
      </c>
      <c r="F18" s="172">
        <v>8130498</v>
      </c>
      <c r="G18" s="172">
        <v>8306206</v>
      </c>
      <c r="H18" s="172">
        <v>8503063</v>
      </c>
      <c r="I18" s="172">
        <v>8700412</v>
      </c>
      <c r="J18" s="172">
        <v>8978656</v>
      </c>
      <c r="K18" s="172">
        <v>9793106</v>
      </c>
      <c r="L18" s="172">
        <v>10029661</v>
      </c>
      <c r="M18" s="172">
        <v>10324404</v>
      </c>
      <c r="N18" s="172">
        <v>10558807</v>
      </c>
      <c r="O18" s="172">
        <v>10602842</v>
      </c>
      <c r="P18" s="172">
        <v>10734096</v>
      </c>
      <c r="Q18" s="172">
        <v>10968261</v>
      </c>
      <c r="R18" s="172">
        <v>10631010</v>
      </c>
      <c r="S18" s="172">
        <v>10793583</v>
      </c>
      <c r="T18" s="172">
        <v>10697288</v>
      </c>
      <c r="U18" s="172">
        <v>10827855</v>
      </c>
      <c r="V18" s="173">
        <v>11204600</v>
      </c>
    </row>
    <row r="19" spans="2:22" ht="14.25" customHeight="1" x14ac:dyDescent="0.2">
      <c r="B19" s="162" t="s">
        <v>59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7"/>
    </row>
    <row r="20" spans="2:22" ht="12.6" customHeight="1" x14ac:dyDescent="0.2">
      <c r="B20" s="165" t="s">
        <v>52</v>
      </c>
      <c r="C20" s="166">
        <v>156398</v>
      </c>
      <c r="D20" s="166">
        <v>169597</v>
      </c>
      <c r="E20" s="166">
        <v>174094</v>
      </c>
      <c r="F20" s="166">
        <f>156593+12366</f>
        <v>168959</v>
      </c>
      <c r="G20" s="166">
        <f>156356+12303</f>
        <v>168659</v>
      </c>
      <c r="H20" s="166">
        <f>156995+14267</f>
        <v>171262</v>
      </c>
      <c r="I20" s="166">
        <f>152914+20592</f>
        <v>173506</v>
      </c>
      <c r="J20" s="166">
        <f>150851+22423</f>
        <v>173274</v>
      </c>
      <c r="K20" s="166">
        <v>177746.99999999997</v>
      </c>
      <c r="L20" s="166">
        <v>179182</v>
      </c>
      <c r="M20" s="166">
        <v>182090.00000000003</v>
      </c>
      <c r="N20" s="166">
        <v>185705.00000000003</v>
      </c>
      <c r="O20" s="166">
        <v>187000</v>
      </c>
      <c r="P20" s="166">
        <v>186917</v>
      </c>
      <c r="Q20" s="166">
        <v>202025.99999999997</v>
      </c>
      <c r="R20" s="166">
        <v>204852</v>
      </c>
      <c r="S20" s="166">
        <v>206259</v>
      </c>
      <c r="T20" s="166">
        <v>209695.00000000006</v>
      </c>
      <c r="U20" s="166">
        <v>212352.00000000003</v>
      </c>
      <c r="V20" s="167">
        <v>215729</v>
      </c>
    </row>
    <row r="21" spans="2:22" ht="12.6" customHeight="1" x14ac:dyDescent="0.2">
      <c r="B21" s="165" t="s">
        <v>53</v>
      </c>
      <c r="C21" s="166">
        <v>1781214</v>
      </c>
      <c r="D21" s="166">
        <v>1795462</v>
      </c>
      <c r="E21" s="166">
        <v>1840367</v>
      </c>
      <c r="F21" s="166">
        <v>1856610</v>
      </c>
      <c r="G21" s="166">
        <v>1764896.0000000002</v>
      </c>
      <c r="H21" s="166">
        <v>1757717</v>
      </c>
      <c r="I21" s="166">
        <v>1756357</v>
      </c>
      <c r="J21" s="166">
        <v>1759786.9999999998</v>
      </c>
      <c r="K21" s="166">
        <v>1913200.0000000002</v>
      </c>
      <c r="L21" s="166">
        <v>1969586</v>
      </c>
      <c r="M21" s="166">
        <v>2000831.0000000002</v>
      </c>
      <c r="N21" s="166">
        <v>2052260.0000000002</v>
      </c>
      <c r="O21" s="166">
        <v>2112000</v>
      </c>
      <c r="P21" s="166">
        <v>2145622</v>
      </c>
      <c r="Q21" s="166">
        <v>2488703.9999999995</v>
      </c>
      <c r="R21" s="166">
        <v>2494656.9999999991</v>
      </c>
      <c r="S21" s="166">
        <v>2510969</v>
      </c>
      <c r="T21" s="166">
        <v>2516975.0000000005</v>
      </c>
      <c r="U21" s="166">
        <v>2548828.0000000005</v>
      </c>
      <c r="V21" s="167">
        <v>2620400</v>
      </c>
    </row>
    <row r="22" spans="2:22" ht="11.45" customHeight="1" x14ac:dyDescent="0.2">
      <c r="B22" s="165" t="s">
        <v>55</v>
      </c>
      <c r="C22" s="166"/>
      <c r="D22" s="166"/>
      <c r="E22" s="174">
        <v>0</v>
      </c>
      <c r="F22" s="166">
        <v>7800</v>
      </c>
      <c r="G22" s="166">
        <v>8816</v>
      </c>
      <c r="H22" s="166">
        <v>13338.000000000004</v>
      </c>
      <c r="I22" s="166">
        <v>17090</v>
      </c>
      <c r="J22" s="166">
        <v>27175.000000000007</v>
      </c>
      <c r="K22" s="166">
        <v>38018.000000000007</v>
      </c>
      <c r="L22" s="166">
        <v>44261</v>
      </c>
      <c r="M22" s="166">
        <v>51532.000000000007</v>
      </c>
      <c r="N22" s="166">
        <v>56598</v>
      </c>
      <c r="O22" s="166">
        <v>61100</v>
      </c>
      <c r="P22" s="166">
        <v>64287.000000000007</v>
      </c>
      <c r="Q22" s="166">
        <v>62410</v>
      </c>
      <c r="R22" s="166">
        <v>66886</v>
      </c>
      <c r="S22" s="166">
        <v>70770.999999999985</v>
      </c>
      <c r="T22" s="166">
        <v>75738.000000000029</v>
      </c>
      <c r="U22" s="166">
        <v>80200</v>
      </c>
      <c r="V22" s="167">
        <v>84006</v>
      </c>
    </row>
    <row r="23" spans="2:22" ht="5.0999999999999996" customHeight="1" x14ac:dyDescent="0.2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2:22" ht="13.5" thickBot="1" x14ac:dyDescent="0.25">
      <c r="B24" s="171" t="s">
        <v>56</v>
      </c>
      <c r="C24" s="172">
        <f>SUM(C19:C23)</f>
        <v>1937612</v>
      </c>
      <c r="D24" s="172">
        <f>SUM(D19:D23)</f>
        <v>1965059</v>
      </c>
      <c r="E24" s="172">
        <f>SUM(E19:E23)</f>
        <v>2014461</v>
      </c>
      <c r="F24" s="172">
        <f>SUM(F19:F23)</f>
        <v>2033369</v>
      </c>
      <c r="G24" s="172">
        <f>SUM(G19:G23)</f>
        <v>1942371.0000000002</v>
      </c>
      <c r="H24" s="172">
        <f>SUM(H19:H23)</f>
        <v>1942317</v>
      </c>
      <c r="I24" s="172">
        <f>SUM(I19:I23)</f>
        <v>1946953</v>
      </c>
      <c r="J24" s="172">
        <f>SUM(J19:J23)</f>
        <v>1960235.9999999998</v>
      </c>
      <c r="K24" s="172">
        <v>2128965.0000000005</v>
      </c>
      <c r="L24" s="172">
        <v>2193029</v>
      </c>
      <c r="M24" s="172">
        <v>2234453.0000000005</v>
      </c>
      <c r="N24" s="172">
        <v>2294563.0000000005</v>
      </c>
      <c r="O24" s="172">
        <v>2360100</v>
      </c>
      <c r="P24" s="172">
        <v>2396826</v>
      </c>
      <c r="Q24" s="172">
        <v>2753139.9999999995</v>
      </c>
      <c r="R24" s="172">
        <f>SUM(R20:R22)</f>
        <v>2766394.9999999991</v>
      </c>
      <c r="S24" s="172">
        <f>SUM(S20:S22)</f>
        <v>2787999</v>
      </c>
      <c r="T24" s="172">
        <f>SUM(T20:T22)</f>
        <v>2802408.0000000005</v>
      </c>
      <c r="U24" s="172">
        <v>2841380.0000000005</v>
      </c>
      <c r="V24" s="173">
        <f>SUM(V20:V22)</f>
        <v>2920135</v>
      </c>
    </row>
    <row r="25" spans="2:22" ht="15.75" customHeight="1" x14ac:dyDescent="0.2">
      <c r="B25" s="179" t="s">
        <v>60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</row>
    <row r="26" spans="2:22" ht="17.25" customHeight="1" thickBot="1" x14ac:dyDescent="0.25">
      <c r="B26" s="182" t="s">
        <v>53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5">
        <v>3951566</v>
      </c>
      <c r="R26" s="184">
        <v>4766983</v>
      </c>
      <c r="S26" s="184">
        <v>5817872</v>
      </c>
      <c r="T26" s="184">
        <v>6903818</v>
      </c>
      <c r="U26" s="186">
        <v>8230243</v>
      </c>
      <c r="V26" s="173">
        <v>8753122</v>
      </c>
    </row>
    <row r="27" spans="2:22" ht="17.25" customHeight="1" x14ac:dyDescent="0.2">
      <c r="B27" s="187" t="s">
        <v>61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0"/>
    </row>
    <row r="28" spans="2:22" x14ac:dyDescent="0.2">
      <c r="B28" s="188" t="s">
        <v>56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90">
        <v>493214</v>
      </c>
      <c r="N28" s="190">
        <v>504788</v>
      </c>
      <c r="O28" s="190">
        <v>504578</v>
      </c>
      <c r="P28" s="190">
        <v>505195</v>
      </c>
      <c r="Q28" s="191">
        <v>122397</v>
      </c>
      <c r="R28" s="191">
        <v>116401</v>
      </c>
      <c r="S28" s="191">
        <v>116401</v>
      </c>
      <c r="T28" s="191">
        <v>130689</v>
      </c>
      <c r="U28" s="191">
        <v>113894</v>
      </c>
      <c r="V28" s="192">
        <v>129722.00000000001</v>
      </c>
    </row>
    <row r="29" spans="2:22" ht="5.25" customHeight="1" x14ac:dyDescent="0.2">
      <c r="B29" s="165"/>
      <c r="C29" s="169"/>
      <c r="D29" s="169"/>
      <c r="E29" s="169"/>
      <c r="F29" s="169"/>
      <c r="G29" s="169"/>
      <c r="H29" s="169"/>
      <c r="I29" s="169"/>
      <c r="J29" s="169"/>
      <c r="K29" s="169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0"/>
    </row>
    <row r="30" spans="2:22" s="5" customFormat="1" ht="12" customHeight="1" x14ac:dyDescent="0.2">
      <c r="B30" s="193" t="s">
        <v>26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5"/>
    </row>
    <row r="31" spans="2:22" s="5" customFormat="1" ht="11.45" customHeight="1" x14ac:dyDescent="0.2">
      <c r="B31" s="196" t="s">
        <v>52</v>
      </c>
      <c r="C31" s="194">
        <f>C38+C44+C50+C54+C56+C62</f>
        <v>787614</v>
      </c>
      <c r="D31" s="197">
        <f>D38+D44+D50+D54+D56+D62</f>
        <v>838299</v>
      </c>
      <c r="E31" s="197">
        <f>E38+E44+E50+E54+E56+E62</f>
        <v>867502</v>
      </c>
      <c r="F31" s="197">
        <f>F38+F44+F50+F54+F56+F62</f>
        <v>831133</v>
      </c>
      <c r="G31" s="197">
        <f>G38+G44+G50+G54+G56+G62</f>
        <v>861398.99999999977</v>
      </c>
      <c r="H31" s="197">
        <f>H38+H44+H50+H54+H56+H62</f>
        <v>893890.99999999977</v>
      </c>
      <c r="I31" s="197">
        <f>I38+I44+I50+I54+I56+I62</f>
        <v>930608</v>
      </c>
      <c r="J31" s="197">
        <f>J38+J44+J50+J54+J56+J62</f>
        <v>972496.99999999977</v>
      </c>
      <c r="K31" s="197">
        <v>1434289.0000000068</v>
      </c>
      <c r="L31" s="197">
        <v>1733315.000000007</v>
      </c>
      <c r="M31" s="197">
        <v>1844272.0000000065</v>
      </c>
      <c r="N31" s="197">
        <v>1982074</v>
      </c>
      <c r="O31" s="197">
        <v>2083445.0000000065</v>
      </c>
      <c r="P31" s="197">
        <v>2350362</v>
      </c>
      <c r="Q31" s="197">
        <f>+Q38+Q44+Q50+Q54+Q56+Q62</f>
        <v>1359127</v>
      </c>
      <c r="R31" s="197">
        <f>+R38+R44+R50+R54+R56+R62</f>
        <v>1361143</v>
      </c>
      <c r="S31" s="197">
        <f>+S38+S44+S50+S54+S56+S62</f>
        <v>1389576.7727777078</v>
      </c>
      <c r="T31" s="197">
        <v>1432985</v>
      </c>
      <c r="U31" s="197">
        <v>1444913</v>
      </c>
      <c r="V31" s="198">
        <f>+V38+V44+V50+V54+V56+V62</f>
        <v>1447162</v>
      </c>
    </row>
    <row r="32" spans="2:22" s="5" customFormat="1" ht="11.45" customHeight="1" x14ac:dyDescent="0.2">
      <c r="B32" s="196" t="s">
        <v>53</v>
      </c>
      <c r="C32" s="194">
        <f>C39+C45+C51+C57+C63</f>
        <v>14777724</v>
      </c>
      <c r="D32" s="197">
        <f>D39+D45+D51+D57+D63</f>
        <v>14758435</v>
      </c>
      <c r="E32" s="197">
        <f>E39+E45+E51+E57+E63</f>
        <v>15132672</v>
      </c>
      <c r="F32" s="197">
        <f>F39+F45+F51+F57+F63</f>
        <v>15472684</v>
      </c>
      <c r="G32" s="197">
        <f>G39+G45+G51+G57+G63</f>
        <v>15455628.102128413</v>
      </c>
      <c r="H32" s="197">
        <f>H39+H45+H51+H57+H63</f>
        <v>15648521.102128413</v>
      </c>
      <c r="I32" s="197">
        <f>I39+I45+I51+I57+I63</f>
        <v>16094822</v>
      </c>
      <c r="J32" s="197">
        <f>J39+J45+J51+J57+J63</f>
        <v>16594353.000000002</v>
      </c>
      <c r="K32" s="197">
        <v>17303087</v>
      </c>
      <c r="L32" s="197">
        <v>17398759.000000011</v>
      </c>
      <c r="M32" s="197">
        <v>17531637.000000004</v>
      </c>
      <c r="N32" s="197">
        <v>17546597</v>
      </c>
      <c r="O32" s="197">
        <v>17499340</v>
      </c>
      <c r="P32" s="197">
        <v>17521507</v>
      </c>
      <c r="Q32" s="197">
        <f>+Q39+Q45+Q51+Q57+Q63</f>
        <v>20861346.273953408</v>
      </c>
      <c r="R32" s="197">
        <f>+R39+R45+R51+R57+R63</f>
        <v>21108523</v>
      </c>
      <c r="S32" s="197">
        <f>+S39+S45+S51+S57+S63</f>
        <v>20915900</v>
      </c>
      <c r="T32" s="197">
        <v>20958729</v>
      </c>
      <c r="U32" s="197">
        <v>21297576</v>
      </c>
      <c r="V32" s="198">
        <f>+V39+V45+V51+V57+V63</f>
        <v>21683002</v>
      </c>
    </row>
    <row r="33" spans="2:22" s="5" customFormat="1" ht="11.45" customHeight="1" x14ac:dyDescent="0.2">
      <c r="B33" s="196" t="s">
        <v>54</v>
      </c>
      <c r="C33" s="199">
        <f>C40+C58</f>
        <v>0</v>
      </c>
      <c r="D33" s="197">
        <f>D40+D58</f>
        <v>0</v>
      </c>
      <c r="E33" s="197">
        <f>E40+E58</f>
        <v>0</v>
      </c>
      <c r="F33" s="197">
        <f>F40+F58</f>
        <v>115044</v>
      </c>
      <c r="G33" s="197">
        <f>G40+G58</f>
        <v>121078</v>
      </c>
      <c r="H33" s="197">
        <f>H40+H58</f>
        <v>125811</v>
      </c>
      <c r="I33" s="197">
        <f>I40+I58</f>
        <v>127249</v>
      </c>
      <c r="J33" s="197">
        <f>J40+J58</f>
        <v>123987</v>
      </c>
      <c r="K33" s="197">
        <v>109386</v>
      </c>
      <c r="L33" s="197">
        <v>98928</v>
      </c>
      <c r="M33" s="197">
        <v>69164</v>
      </c>
      <c r="N33" s="197">
        <v>70143</v>
      </c>
      <c r="O33" s="197">
        <v>67802</v>
      </c>
      <c r="P33" s="197">
        <v>67505</v>
      </c>
      <c r="Q33" s="197">
        <f>+Q40+Q58+Q52</f>
        <v>1791218.7260465904</v>
      </c>
      <c r="R33" s="197">
        <f>+R40+R58+R52</f>
        <v>1475190</v>
      </c>
      <c r="S33" s="197">
        <f>+S40+S58+S52</f>
        <v>1496485.5545955652</v>
      </c>
      <c r="T33" s="197">
        <v>1693450</v>
      </c>
      <c r="U33" s="197">
        <v>1763124</v>
      </c>
      <c r="V33" s="198">
        <f>+V40+V58+V52</f>
        <v>1728367</v>
      </c>
    </row>
    <row r="34" spans="2:22" s="5" customFormat="1" ht="11.45" customHeight="1" x14ac:dyDescent="0.2">
      <c r="B34" s="196" t="s">
        <v>55</v>
      </c>
      <c r="C34" s="199"/>
      <c r="D34" s="197"/>
      <c r="E34" s="197"/>
      <c r="F34" s="197"/>
      <c r="G34" s="197"/>
      <c r="H34" s="197"/>
      <c r="I34" s="197"/>
      <c r="J34" s="197"/>
      <c r="K34" s="197">
        <v>16777</v>
      </c>
      <c r="L34" s="197">
        <v>20857</v>
      </c>
      <c r="M34" s="197">
        <v>21653</v>
      </c>
      <c r="N34" s="197">
        <v>24211</v>
      </c>
      <c r="O34" s="197">
        <v>24727</v>
      </c>
      <c r="P34" s="197">
        <v>24861</v>
      </c>
      <c r="Q34" s="197">
        <f>+Q46</f>
        <v>38428</v>
      </c>
      <c r="R34" s="197">
        <f>+R46</f>
        <v>42664</v>
      </c>
      <c r="S34" s="197">
        <f>+S46</f>
        <v>46159</v>
      </c>
      <c r="T34" s="197">
        <v>50989</v>
      </c>
      <c r="U34" s="197">
        <v>49654</v>
      </c>
      <c r="V34" s="198">
        <f>+V46</f>
        <v>57825</v>
      </c>
    </row>
    <row r="35" spans="2:22" s="5" customFormat="1" ht="5.0999999999999996" customHeight="1" x14ac:dyDescent="0.2">
      <c r="B35" s="196"/>
      <c r="C35" s="194"/>
      <c r="D35" s="197"/>
      <c r="E35" s="197"/>
      <c r="F35" s="197"/>
      <c r="G35" s="197"/>
      <c r="H35" s="197"/>
      <c r="I35" s="197"/>
      <c r="J35" s="197"/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/>
      <c r="R35" s="197"/>
      <c r="S35" s="197"/>
      <c r="T35" s="197"/>
      <c r="U35" s="197"/>
      <c r="V35" s="198"/>
    </row>
    <row r="36" spans="2:22" s="5" customFormat="1" x14ac:dyDescent="0.2">
      <c r="B36" s="200" t="s">
        <v>56</v>
      </c>
      <c r="C36" s="201">
        <f t="shared" ref="C36:J36" si="1">SUM(C30:C35)</f>
        <v>15565338</v>
      </c>
      <c r="D36" s="202">
        <f t="shared" si="1"/>
        <v>15596734</v>
      </c>
      <c r="E36" s="202">
        <f t="shared" si="1"/>
        <v>16000174</v>
      </c>
      <c r="F36" s="202">
        <f t="shared" si="1"/>
        <v>16418861</v>
      </c>
      <c r="G36" s="202">
        <f t="shared" si="1"/>
        <v>16438105.102128413</v>
      </c>
      <c r="H36" s="202">
        <f t="shared" si="1"/>
        <v>16668223.102128413</v>
      </c>
      <c r="I36" s="202">
        <f t="shared" si="1"/>
        <v>17152679</v>
      </c>
      <c r="J36" s="202">
        <f t="shared" si="1"/>
        <v>17690837</v>
      </c>
      <c r="K36" s="202">
        <v>18863539.000000007</v>
      </c>
      <c r="L36" s="202">
        <v>19251859.000000019</v>
      </c>
      <c r="M36" s="202">
        <v>19466726.000000011</v>
      </c>
      <c r="N36" s="202">
        <f t="shared" ref="N36:V36" si="2">+N31+N32+N33+N34</f>
        <v>19623025</v>
      </c>
      <c r="O36" s="202">
        <f t="shared" si="2"/>
        <v>19675314.000000007</v>
      </c>
      <c r="P36" s="202">
        <f t="shared" si="2"/>
        <v>19964235</v>
      </c>
      <c r="Q36" s="202">
        <f t="shared" si="2"/>
        <v>24050120</v>
      </c>
      <c r="R36" s="202">
        <f t="shared" si="2"/>
        <v>23987520</v>
      </c>
      <c r="S36" s="202">
        <f t="shared" si="2"/>
        <v>23848121.32737327</v>
      </c>
      <c r="T36" s="202">
        <f t="shared" si="2"/>
        <v>24136153</v>
      </c>
      <c r="U36" s="202">
        <v>24555267</v>
      </c>
      <c r="V36" s="203">
        <f t="shared" si="2"/>
        <v>24916356</v>
      </c>
    </row>
    <row r="37" spans="2:22" s="5" customFormat="1" ht="12.75" customHeight="1" x14ac:dyDescent="0.2">
      <c r="B37" s="162" t="s">
        <v>62</v>
      </c>
      <c r="C37" s="166"/>
      <c r="D37" s="166"/>
      <c r="E37" s="166"/>
      <c r="F37" s="166"/>
      <c r="G37" s="166"/>
      <c r="H37" s="166"/>
      <c r="I37" s="166"/>
      <c r="J37" s="166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5"/>
    </row>
    <row r="38" spans="2:22" s="5" customFormat="1" ht="12.6" customHeight="1" x14ac:dyDescent="0.2">
      <c r="B38" s="165" t="s">
        <v>52</v>
      </c>
      <c r="C38" s="166">
        <v>258618</v>
      </c>
      <c r="D38" s="166">
        <v>272090</v>
      </c>
      <c r="E38" s="166">
        <v>291620</v>
      </c>
      <c r="F38" s="166">
        <v>231372</v>
      </c>
      <c r="G38" s="166">
        <v>228093</v>
      </c>
      <c r="H38" s="166">
        <v>225355</v>
      </c>
      <c r="I38" s="166">
        <v>227883</v>
      </c>
      <c r="J38" s="166">
        <v>230052</v>
      </c>
      <c r="K38" s="166">
        <v>294288</v>
      </c>
      <c r="L38" s="166">
        <v>295341</v>
      </c>
      <c r="M38" s="166">
        <v>304781</v>
      </c>
      <c r="N38" s="166">
        <v>304388.99999999994</v>
      </c>
      <c r="O38" s="166">
        <v>308477</v>
      </c>
      <c r="P38" s="166">
        <v>308249</v>
      </c>
      <c r="Q38" s="166">
        <v>278620</v>
      </c>
      <c r="R38" s="166">
        <v>275832</v>
      </c>
      <c r="S38" s="166">
        <v>285699</v>
      </c>
      <c r="T38" s="166">
        <v>303210</v>
      </c>
      <c r="U38" s="166">
        <v>321376</v>
      </c>
      <c r="V38" s="167">
        <v>325801</v>
      </c>
    </row>
    <row r="39" spans="2:22" s="5" customFormat="1" ht="12.6" customHeight="1" x14ac:dyDescent="0.2">
      <c r="B39" s="165" t="s">
        <v>53</v>
      </c>
      <c r="C39" s="166">
        <v>1365903</v>
      </c>
      <c r="D39" s="166">
        <v>1397987</v>
      </c>
      <c r="E39" s="166">
        <v>1427483</v>
      </c>
      <c r="F39" s="166">
        <v>1439323</v>
      </c>
      <c r="G39" s="166">
        <v>1531065</v>
      </c>
      <c r="H39" s="166">
        <v>1581172</v>
      </c>
      <c r="I39" s="166">
        <v>1599996</v>
      </c>
      <c r="J39" s="166">
        <v>1623108</v>
      </c>
      <c r="K39" s="166">
        <v>1631371</v>
      </c>
      <c r="L39" s="166">
        <v>1663763</v>
      </c>
      <c r="M39" s="166">
        <v>1634487</v>
      </c>
      <c r="N39" s="166">
        <v>1600269.9999999998</v>
      </c>
      <c r="O39" s="166">
        <v>1571391.9999999998</v>
      </c>
      <c r="P39" s="166">
        <v>1627092</v>
      </c>
      <c r="Q39" s="166">
        <v>1990188</v>
      </c>
      <c r="R39" s="166">
        <v>1842841</v>
      </c>
      <c r="S39" s="166">
        <v>1691673</v>
      </c>
      <c r="T39" s="166">
        <v>1640011</v>
      </c>
      <c r="U39" s="166">
        <v>1496384</v>
      </c>
      <c r="V39" s="167">
        <v>1369895</v>
      </c>
    </row>
    <row r="40" spans="2:22" s="5" customFormat="1" ht="12.6" customHeight="1" x14ac:dyDescent="0.2">
      <c r="B40" s="165" t="s">
        <v>54</v>
      </c>
      <c r="C40" s="166"/>
      <c r="D40" s="166"/>
      <c r="E40" s="166"/>
      <c r="F40" s="166">
        <v>108267</v>
      </c>
      <c r="G40" s="166">
        <v>112136</v>
      </c>
      <c r="H40" s="166">
        <v>113094</v>
      </c>
      <c r="I40" s="166">
        <v>110171</v>
      </c>
      <c r="J40" s="166">
        <v>104553</v>
      </c>
      <c r="K40" s="166">
        <v>84800</v>
      </c>
      <c r="L40" s="166">
        <v>72639</v>
      </c>
      <c r="M40" s="166">
        <v>40721</v>
      </c>
      <c r="N40" s="166">
        <v>36644</v>
      </c>
      <c r="O40" s="166">
        <v>33217</v>
      </c>
      <c r="P40" s="166">
        <v>34837</v>
      </c>
      <c r="Q40" s="166">
        <v>240291</v>
      </c>
      <c r="R40" s="166">
        <v>263181</v>
      </c>
      <c r="S40" s="166">
        <v>291357</v>
      </c>
      <c r="T40" s="166">
        <v>435366.99999999994</v>
      </c>
      <c r="U40" s="166">
        <v>664545.00000000012</v>
      </c>
      <c r="V40" s="167">
        <v>680716</v>
      </c>
    </row>
    <row r="41" spans="2:22" s="5" customFormat="1" ht="5.0999999999999996" customHeight="1" x14ac:dyDescent="0.2"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7"/>
    </row>
    <row r="42" spans="2:22" s="5" customFormat="1" x14ac:dyDescent="0.2">
      <c r="B42" s="206" t="s">
        <v>56</v>
      </c>
      <c r="C42" s="190">
        <f>SUM(C37:C41)</f>
        <v>1624521</v>
      </c>
      <c r="D42" s="190">
        <f>SUM(D37:D41)</f>
        <v>1670077</v>
      </c>
      <c r="E42" s="190">
        <f>SUM(E37:E41)</f>
        <v>1719103</v>
      </c>
      <c r="F42" s="190">
        <f>SUM(F37:F41)</f>
        <v>1778962</v>
      </c>
      <c r="G42" s="190">
        <f>SUM(G37:G41)</f>
        <v>1871294</v>
      </c>
      <c r="H42" s="190">
        <f>SUM(H37:H41)</f>
        <v>1919621</v>
      </c>
      <c r="I42" s="190">
        <f>SUM(I37:I41)</f>
        <v>1938050</v>
      </c>
      <c r="J42" s="190">
        <f>SUM(J37:J41)</f>
        <v>1957713</v>
      </c>
      <c r="K42" s="190">
        <v>2010459</v>
      </c>
      <c r="L42" s="190">
        <v>2031743</v>
      </c>
      <c r="M42" s="190">
        <v>1979989</v>
      </c>
      <c r="N42" s="190">
        <v>1941302.9999999998</v>
      </c>
      <c r="O42" s="190">
        <v>1913086</v>
      </c>
      <c r="P42" s="190">
        <v>1970178</v>
      </c>
      <c r="Q42" s="190">
        <v>2509099</v>
      </c>
      <c r="R42" s="190">
        <f>SUM(R38:R40)</f>
        <v>2381854</v>
      </c>
      <c r="S42" s="190">
        <f>SUM(S38:S40)</f>
        <v>2268729</v>
      </c>
      <c r="T42" s="190">
        <f>SUM(T38:T40)</f>
        <v>2378588</v>
      </c>
      <c r="U42" s="190">
        <v>2482305</v>
      </c>
      <c r="V42" s="207">
        <f>SUM(V38:V40)</f>
        <v>2376412</v>
      </c>
    </row>
    <row r="43" spans="2:22" s="5" customFormat="1" ht="14.25" customHeight="1" x14ac:dyDescent="0.2">
      <c r="B43" s="162" t="s">
        <v>63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7"/>
    </row>
    <row r="44" spans="2:22" s="5" customFormat="1" ht="12.6" customHeight="1" x14ac:dyDescent="0.2">
      <c r="B44" s="165" t="s">
        <v>52</v>
      </c>
      <c r="C44" s="166">
        <v>118840</v>
      </c>
      <c r="D44" s="166">
        <v>130224</v>
      </c>
      <c r="E44" s="166">
        <v>136057</v>
      </c>
      <c r="F44" s="166">
        <v>146300</v>
      </c>
      <c r="G44" s="166">
        <v>149347</v>
      </c>
      <c r="H44" s="166">
        <v>158293.99999999997</v>
      </c>
      <c r="I44" s="166">
        <v>165375</v>
      </c>
      <c r="J44" s="166">
        <v>177800.99999999997</v>
      </c>
      <c r="K44" s="166">
        <v>209402.99999999997</v>
      </c>
      <c r="L44" s="166">
        <v>220075</v>
      </c>
      <c r="M44" s="166">
        <v>229142</v>
      </c>
      <c r="N44" s="166">
        <v>240238</v>
      </c>
      <c r="O44" s="166">
        <v>247283.00000000003</v>
      </c>
      <c r="P44" s="166">
        <v>259387.99999999997</v>
      </c>
      <c r="Q44" s="166">
        <v>320553</v>
      </c>
      <c r="R44" s="166">
        <v>331092</v>
      </c>
      <c r="S44" s="166">
        <v>338498</v>
      </c>
      <c r="T44" s="166">
        <v>350672</v>
      </c>
      <c r="U44" s="166">
        <v>349466</v>
      </c>
      <c r="V44" s="167">
        <v>347284</v>
      </c>
    </row>
    <row r="45" spans="2:22" s="5" customFormat="1" ht="12.6" customHeight="1" x14ac:dyDescent="0.2">
      <c r="B45" s="165" t="s">
        <v>53</v>
      </c>
      <c r="C45" s="166">
        <v>5280719</v>
      </c>
      <c r="D45" s="166">
        <v>5432045</v>
      </c>
      <c r="E45" s="166">
        <v>5661234</v>
      </c>
      <c r="F45" s="166">
        <v>5783351</v>
      </c>
      <c r="G45" s="166">
        <v>5832305</v>
      </c>
      <c r="H45" s="166">
        <v>5993486.9999999991</v>
      </c>
      <c r="I45" s="166">
        <v>6239436</v>
      </c>
      <c r="J45" s="166">
        <v>6441869</v>
      </c>
      <c r="K45" s="166">
        <v>6848280.9999999981</v>
      </c>
      <c r="L45" s="166">
        <v>6969481</v>
      </c>
      <c r="M45" s="166">
        <v>7016548</v>
      </c>
      <c r="N45" s="166">
        <v>7067241</v>
      </c>
      <c r="O45" s="166">
        <v>7134345.9999999991</v>
      </c>
      <c r="P45" s="166">
        <v>7156476</v>
      </c>
      <c r="Q45" s="166">
        <v>6940641</v>
      </c>
      <c r="R45" s="166">
        <v>7135698</v>
      </c>
      <c r="S45" s="166">
        <v>7106572.0000000009</v>
      </c>
      <c r="T45" s="166">
        <v>7099530</v>
      </c>
      <c r="U45" s="166">
        <v>7199727</v>
      </c>
      <c r="V45" s="167">
        <v>7435190</v>
      </c>
    </row>
    <row r="46" spans="2:22" s="5" customFormat="1" ht="12" customHeight="1" x14ac:dyDescent="0.2">
      <c r="B46" s="165" t="s">
        <v>55</v>
      </c>
      <c r="C46" s="166"/>
      <c r="D46" s="166"/>
      <c r="E46" s="166"/>
      <c r="F46" s="166"/>
      <c r="G46" s="166"/>
      <c r="H46" s="166"/>
      <c r="I46" s="166"/>
      <c r="J46" s="166"/>
      <c r="K46" s="166">
        <v>16777</v>
      </c>
      <c r="L46" s="166">
        <v>20857</v>
      </c>
      <c r="M46" s="166">
        <v>21653</v>
      </c>
      <c r="N46" s="166">
        <v>24211</v>
      </c>
      <c r="O46" s="166">
        <v>24727</v>
      </c>
      <c r="P46" s="166">
        <v>24861</v>
      </c>
      <c r="Q46" s="166">
        <v>38428</v>
      </c>
      <c r="R46" s="166">
        <v>42664</v>
      </c>
      <c r="S46" s="166">
        <v>46159</v>
      </c>
      <c r="T46" s="166">
        <v>50989</v>
      </c>
      <c r="U46" s="166">
        <v>49654</v>
      </c>
      <c r="V46" s="167">
        <v>57825</v>
      </c>
    </row>
    <row r="47" spans="2:22" s="5" customFormat="1" ht="4.5" customHeight="1" x14ac:dyDescent="0.2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7"/>
    </row>
    <row r="48" spans="2:22" s="5" customFormat="1" ht="14.25" customHeight="1" x14ac:dyDescent="0.2">
      <c r="B48" s="206" t="s">
        <v>56</v>
      </c>
      <c r="C48" s="190">
        <f t="shared" ref="C48:J48" si="3">SUM(C43:C46)</f>
        <v>5399559</v>
      </c>
      <c r="D48" s="190">
        <f t="shared" si="3"/>
        <v>5562269</v>
      </c>
      <c r="E48" s="190">
        <f t="shared" si="3"/>
        <v>5797291</v>
      </c>
      <c r="F48" s="190">
        <f t="shared" si="3"/>
        <v>5929651</v>
      </c>
      <c r="G48" s="190">
        <f t="shared" si="3"/>
        <v>5981652</v>
      </c>
      <c r="H48" s="190">
        <f t="shared" si="3"/>
        <v>6151780.9999999991</v>
      </c>
      <c r="I48" s="190">
        <f t="shared" si="3"/>
        <v>6404811</v>
      </c>
      <c r="J48" s="190">
        <f t="shared" si="3"/>
        <v>6619670</v>
      </c>
      <c r="K48" s="190">
        <v>7074460.9999999981</v>
      </c>
      <c r="L48" s="190">
        <v>7210413</v>
      </c>
      <c r="M48" s="190">
        <v>7267343</v>
      </c>
      <c r="N48" s="190">
        <v>7331690</v>
      </c>
      <c r="O48" s="190">
        <v>7406355.9999999991</v>
      </c>
      <c r="P48" s="190">
        <v>7440725</v>
      </c>
      <c r="Q48" s="190">
        <v>7299622</v>
      </c>
      <c r="R48" s="190">
        <f>SUM(R44:R46)</f>
        <v>7509454</v>
      </c>
      <c r="S48" s="190">
        <f>SUM(S44:S46)</f>
        <v>7491229.0000000009</v>
      </c>
      <c r="T48" s="190">
        <f>SUM(T44:T46)</f>
        <v>7501191</v>
      </c>
      <c r="U48" s="190">
        <v>7598847</v>
      </c>
      <c r="V48" s="207">
        <f>SUM(V44:V46)</f>
        <v>7840299</v>
      </c>
    </row>
    <row r="49" spans="2:22" s="5" customFormat="1" ht="13.5" customHeight="1" x14ac:dyDescent="0.2">
      <c r="B49" s="162" t="s">
        <v>64</v>
      </c>
      <c r="C49" s="166"/>
      <c r="D49" s="166"/>
      <c r="E49" s="166"/>
      <c r="F49" s="166"/>
      <c r="G49" s="166"/>
      <c r="H49" s="166"/>
      <c r="I49" s="166"/>
      <c r="J49" s="166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5"/>
    </row>
    <row r="50" spans="2:22" s="5" customFormat="1" ht="12.6" customHeight="1" x14ac:dyDescent="0.2">
      <c r="B50" s="165" t="s">
        <v>52</v>
      </c>
      <c r="C50" s="166">
        <v>396886</v>
      </c>
      <c r="D50" s="166">
        <v>404376</v>
      </c>
      <c r="E50" s="166">
        <v>398889</v>
      </c>
      <c r="F50" s="166">
        <v>408615</v>
      </c>
      <c r="G50" s="166">
        <v>428712.99999999983</v>
      </c>
      <c r="H50" s="166">
        <v>447130.99999999983</v>
      </c>
      <c r="I50" s="166">
        <v>476881</v>
      </c>
      <c r="J50" s="166">
        <v>515119.99999999977</v>
      </c>
      <c r="K50" s="166">
        <v>712369.00000000664</v>
      </c>
      <c r="L50" s="166">
        <v>992206.00000000698</v>
      </c>
      <c r="M50" s="166">
        <v>1085039.0000000065</v>
      </c>
      <c r="N50" s="166">
        <v>1212334</v>
      </c>
      <c r="O50" s="166">
        <v>1298491.0000000065</v>
      </c>
      <c r="P50" s="166">
        <v>1551592</v>
      </c>
      <c r="Q50" s="166">
        <v>693842</v>
      </c>
      <c r="R50" s="166">
        <v>686570.99999999988</v>
      </c>
      <c r="S50" s="166">
        <v>691365.7727777079</v>
      </c>
      <c r="T50" s="166">
        <v>700717</v>
      </c>
      <c r="U50" s="166">
        <v>690910</v>
      </c>
      <c r="V50" s="167">
        <v>684316</v>
      </c>
    </row>
    <row r="51" spans="2:22" s="5" customFormat="1" ht="12.6" customHeight="1" x14ac:dyDescent="0.2">
      <c r="B51" s="165" t="s">
        <v>53</v>
      </c>
      <c r="C51" s="166">
        <v>7879090</v>
      </c>
      <c r="D51" s="166">
        <v>7611716</v>
      </c>
      <c r="E51" s="166">
        <v>7676961</v>
      </c>
      <c r="F51" s="166">
        <v>7837384</v>
      </c>
      <c r="G51" s="166">
        <v>7647791.1021284116</v>
      </c>
      <c r="H51" s="166">
        <v>7603905.1021284135</v>
      </c>
      <c r="I51" s="166">
        <v>7765945</v>
      </c>
      <c r="J51" s="166">
        <v>7989659.0000000019</v>
      </c>
      <c r="K51" s="166">
        <v>8151585.0000000037</v>
      </c>
      <c r="L51" s="166">
        <v>8066944.0000000102</v>
      </c>
      <c r="M51" s="166">
        <v>8161599.0000000047</v>
      </c>
      <c r="N51" s="166">
        <v>8117693.0000000009</v>
      </c>
      <c r="O51" s="166">
        <v>7999901</v>
      </c>
      <c r="P51" s="166">
        <v>7939831</v>
      </c>
      <c r="Q51" s="166">
        <v>11035703.273953408</v>
      </c>
      <c r="R51" s="166">
        <v>11192401</v>
      </c>
      <c r="S51" s="166">
        <v>11168368</v>
      </c>
      <c r="T51" s="166">
        <v>11251584</v>
      </c>
      <c r="U51" s="166">
        <v>11602815</v>
      </c>
      <c r="V51" s="167">
        <v>11853446</v>
      </c>
    </row>
    <row r="52" spans="2:22" s="5" customFormat="1" x14ac:dyDescent="0.2">
      <c r="B52" s="165" t="s">
        <v>54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>
        <v>1519868.7260465904</v>
      </c>
      <c r="R52" s="166">
        <v>1182497</v>
      </c>
      <c r="S52" s="166">
        <v>1177498.5545955652</v>
      </c>
      <c r="T52" s="166">
        <v>1231708</v>
      </c>
      <c r="U52" s="166">
        <v>1071950</v>
      </c>
      <c r="V52" s="167">
        <v>1020605</v>
      </c>
    </row>
    <row r="53" spans="2:22" s="5" customFormat="1" ht="14.25" customHeight="1" x14ac:dyDescent="0.2">
      <c r="B53" s="206" t="s">
        <v>56</v>
      </c>
      <c r="C53" s="190">
        <f t="shared" ref="C53:J53" si="4">SUM(C49:C52)</f>
        <v>8275976</v>
      </c>
      <c r="D53" s="190">
        <f t="shared" si="4"/>
        <v>8016092</v>
      </c>
      <c r="E53" s="190">
        <f t="shared" si="4"/>
        <v>8075850</v>
      </c>
      <c r="F53" s="190">
        <f t="shared" si="4"/>
        <v>8245999</v>
      </c>
      <c r="G53" s="190">
        <f t="shared" si="4"/>
        <v>8076504.1021284116</v>
      </c>
      <c r="H53" s="190">
        <f t="shared" si="4"/>
        <v>8051036.1021284135</v>
      </c>
      <c r="I53" s="190">
        <f t="shared" si="4"/>
        <v>8242826</v>
      </c>
      <c r="J53" s="190">
        <f t="shared" si="4"/>
        <v>8504779.0000000019</v>
      </c>
      <c r="K53" s="190">
        <v>8863954.0000000112</v>
      </c>
      <c r="L53" s="190">
        <v>9059150.0000000168</v>
      </c>
      <c r="M53" s="190">
        <v>9246638.0000000112</v>
      </c>
      <c r="N53" s="190">
        <v>9330027</v>
      </c>
      <c r="O53" s="190">
        <v>9298392.0000000075</v>
      </c>
      <c r="P53" s="190">
        <v>9491423</v>
      </c>
      <c r="Q53" s="190">
        <v>13249413.999999998</v>
      </c>
      <c r="R53" s="190">
        <f>SUM(R50:R52)</f>
        <v>13061469</v>
      </c>
      <c r="S53" s="190">
        <f>SUM(S50:S52)</f>
        <v>13037232.327373274</v>
      </c>
      <c r="T53" s="190">
        <f>SUM(T50:T52)</f>
        <v>13184009</v>
      </c>
      <c r="U53" s="190">
        <v>13365675</v>
      </c>
      <c r="V53" s="207">
        <f>SUM(V50:V52)</f>
        <v>13558367</v>
      </c>
    </row>
    <row r="54" spans="2:22" s="5" customFormat="1" ht="0.75" customHeight="1" x14ac:dyDescent="0.2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90"/>
      <c r="M54" s="190"/>
      <c r="N54" s="190"/>
      <c r="O54" s="190"/>
      <c r="P54" s="190"/>
      <c r="Q54" s="191"/>
      <c r="R54" s="191"/>
      <c r="S54" s="191"/>
      <c r="T54" s="191"/>
      <c r="U54" s="191"/>
      <c r="V54" s="192"/>
    </row>
    <row r="55" spans="2:22" s="5" customFormat="1" ht="12" customHeight="1" x14ac:dyDescent="0.2">
      <c r="B55" s="162" t="s">
        <v>65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7"/>
    </row>
    <row r="56" spans="2:22" s="5" customFormat="1" ht="12.6" customHeight="1" x14ac:dyDescent="0.2">
      <c r="B56" s="165" t="s">
        <v>52</v>
      </c>
      <c r="C56" s="166">
        <v>7101</v>
      </c>
      <c r="D56" s="166">
        <v>10353</v>
      </c>
      <c r="E56" s="166">
        <v>11152</v>
      </c>
      <c r="F56" s="166">
        <v>5606</v>
      </c>
      <c r="G56" s="166">
        <v>6302</v>
      </c>
      <c r="H56" s="166">
        <v>6529.0000000000009</v>
      </c>
      <c r="I56" s="166">
        <v>7261</v>
      </c>
      <c r="J56" s="166">
        <v>7720.0000000000009</v>
      </c>
      <c r="K56" s="166">
        <v>9569.9999999999964</v>
      </c>
      <c r="L56" s="166">
        <v>10525</v>
      </c>
      <c r="M56" s="166">
        <v>11153.000000000002</v>
      </c>
      <c r="N56" s="166">
        <v>11448.000000000004</v>
      </c>
      <c r="O56" s="166">
        <v>13471.000000000002</v>
      </c>
      <c r="P56" s="166">
        <v>14143.000000000002</v>
      </c>
      <c r="Q56" s="166">
        <v>21132.000000000004</v>
      </c>
      <c r="R56" s="166">
        <v>21269.000000000007</v>
      </c>
      <c r="S56" s="166">
        <v>22613.000000000004</v>
      </c>
      <c r="T56" s="166">
        <v>23621.000000000004</v>
      </c>
      <c r="U56" s="166">
        <v>25644.000000000004</v>
      </c>
      <c r="V56" s="167">
        <v>26689.999999999996</v>
      </c>
    </row>
    <row r="57" spans="2:22" s="5" customFormat="1" ht="12.6" customHeight="1" x14ac:dyDescent="0.2">
      <c r="B57" s="165" t="s">
        <v>53</v>
      </c>
      <c r="C57" s="166">
        <v>94532</v>
      </c>
      <c r="D57" s="166">
        <v>94434</v>
      </c>
      <c r="E57" s="166">
        <v>94374</v>
      </c>
      <c r="F57" s="166">
        <v>98284</v>
      </c>
      <c r="G57" s="166">
        <v>105469</v>
      </c>
      <c r="H57" s="166">
        <v>109897.99999999997</v>
      </c>
      <c r="I57" s="166">
        <v>109846</v>
      </c>
      <c r="J57" s="166">
        <v>116556.99999999996</v>
      </c>
      <c r="K57" s="166">
        <v>131856.00000000006</v>
      </c>
      <c r="L57" s="166">
        <v>139182</v>
      </c>
      <c r="M57" s="166">
        <v>147512</v>
      </c>
      <c r="N57" s="166">
        <v>177003.00000000003</v>
      </c>
      <c r="O57" s="166">
        <v>196482</v>
      </c>
      <c r="P57" s="166">
        <v>202468.00000000003</v>
      </c>
      <c r="Q57" s="166">
        <v>278842</v>
      </c>
      <c r="R57" s="166">
        <v>288857</v>
      </c>
      <c r="S57" s="166">
        <v>299474</v>
      </c>
      <c r="T57" s="166">
        <v>313731</v>
      </c>
      <c r="U57" s="166">
        <v>325286</v>
      </c>
      <c r="V57" s="167">
        <v>333961</v>
      </c>
    </row>
    <row r="58" spans="2:22" s="5" customFormat="1" ht="12.6" customHeight="1" x14ac:dyDescent="0.2">
      <c r="B58" s="165" t="s">
        <v>54</v>
      </c>
      <c r="C58" s="166"/>
      <c r="D58" s="166"/>
      <c r="E58" s="166"/>
      <c r="F58" s="166">
        <v>6777</v>
      </c>
      <c r="G58" s="166">
        <v>8942</v>
      </c>
      <c r="H58" s="166">
        <v>12717.000000000002</v>
      </c>
      <c r="I58" s="166">
        <v>17078</v>
      </c>
      <c r="J58" s="166">
        <v>19433.999999999996</v>
      </c>
      <c r="K58" s="166">
        <v>24586.000000000004</v>
      </c>
      <c r="L58" s="166">
        <v>26289</v>
      </c>
      <c r="M58" s="166">
        <v>28443</v>
      </c>
      <c r="N58" s="166">
        <v>33499</v>
      </c>
      <c r="O58" s="166">
        <v>34585</v>
      </c>
      <c r="P58" s="166">
        <v>32668</v>
      </c>
      <c r="Q58" s="166">
        <v>31058.999999999982</v>
      </c>
      <c r="R58" s="166">
        <v>29511.999999999982</v>
      </c>
      <c r="S58" s="166">
        <v>27629.999999999982</v>
      </c>
      <c r="T58" s="166">
        <v>26375</v>
      </c>
      <c r="U58" s="166">
        <v>26629</v>
      </c>
      <c r="V58" s="167">
        <v>27046.000000000004</v>
      </c>
    </row>
    <row r="59" spans="2:22" s="5" customFormat="1" ht="5.0999999999999996" customHeight="1" x14ac:dyDescent="0.2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7"/>
    </row>
    <row r="60" spans="2:22" x14ac:dyDescent="0.2">
      <c r="B60" s="206" t="s">
        <v>56</v>
      </c>
      <c r="C60" s="190">
        <f t="shared" ref="C60:J60" si="5">SUM(C55:C59)</f>
        <v>101633</v>
      </c>
      <c r="D60" s="190">
        <f t="shared" si="5"/>
        <v>104787</v>
      </c>
      <c r="E60" s="190">
        <f t="shared" si="5"/>
        <v>105526</v>
      </c>
      <c r="F60" s="190">
        <f t="shared" si="5"/>
        <v>110667</v>
      </c>
      <c r="G60" s="190">
        <f t="shared" si="5"/>
        <v>120713</v>
      </c>
      <c r="H60" s="190">
        <f t="shared" si="5"/>
        <v>129143.99999999997</v>
      </c>
      <c r="I60" s="190">
        <f t="shared" si="5"/>
        <v>134185</v>
      </c>
      <c r="J60" s="190">
        <f t="shared" si="5"/>
        <v>143710.99999999994</v>
      </c>
      <c r="K60" s="169">
        <v>166012.00000000006</v>
      </c>
      <c r="L60" s="169">
        <v>175996</v>
      </c>
      <c r="M60" s="169">
        <v>187108</v>
      </c>
      <c r="N60" s="169">
        <v>221950.00000000003</v>
      </c>
      <c r="O60" s="169">
        <v>244538</v>
      </c>
      <c r="P60" s="169">
        <v>249279.00000000003</v>
      </c>
      <c r="Q60" s="169">
        <v>331033</v>
      </c>
      <c r="R60" s="169">
        <f>SUM(R56:R58)</f>
        <v>339638</v>
      </c>
      <c r="S60" s="169">
        <f>SUM(S56:S58)</f>
        <v>349717</v>
      </c>
      <c r="T60" s="169">
        <f>SUM(T56:T58)</f>
        <v>363727</v>
      </c>
      <c r="U60" s="169">
        <v>377559</v>
      </c>
      <c r="V60" s="170">
        <f>SUM(V56:V58)</f>
        <v>387697</v>
      </c>
    </row>
    <row r="61" spans="2:22" ht="14.25" customHeight="1" x14ac:dyDescent="0.2">
      <c r="B61" s="162" t="s">
        <v>66</v>
      </c>
      <c r="C61" s="166"/>
      <c r="D61" s="166"/>
      <c r="E61" s="166"/>
      <c r="F61" s="166"/>
      <c r="G61" s="166"/>
      <c r="H61" s="166"/>
      <c r="I61" s="166"/>
      <c r="J61" s="166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5"/>
    </row>
    <row r="62" spans="2:22" ht="11.25" customHeight="1" x14ac:dyDescent="0.2">
      <c r="B62" s="165" t="s">
        <v>52</v>
      </c>
      <c r="C62" s="166">
        <v>6169</v>
      </c>
      <c r="D62" s="166">
        <v>21256</v>
      </c>
      <c r="E62" s="166">
        <v>29784</v>
      </c>
      <c r="F62" s="166">
        <v>39240</v>
      </c>
      <c r="G62" s="166">
        <v>48944</v>
      </c>
      <c r="H62" s="166">
        <v>56582</v>
      </c>
      <c r="I62" s="166">
        <v>53208</v>
      </c>
      <c r="J62" s="166">
        <v>41804.000000000007</v>
      </c>
      <c r="K62" s="166">
        <v>51548.999999999985</v>
      </c>
      <c r="L62" s="166">
        <v>50844</v>
      </c>
      <c r="M62" s="166">
        <v>48156.999999999993</v>
      </c>
      <c r="N62" s="166">
        <v>42664.999999999993</v>
      </c>
      <c r="O62" s="166">
        <v>40722.999999999985</v>
      </c>
      <c r="P62" s="166">
        <v>42178.999999999993</v>
      </c>
      <c r="Q62" s="166">
        <v>44979.999999999985</v>
      </c>
      <c r="R62" s="166">
        <v>46378.999999999985</v>
      </c>
      <c r="S62" s="166">
        <v>51400.999999999993</v>
      </c>
      <c r="T62" s="166">
        <v>54765</v>
      </c>
      <c r="U62" s="166">
        <v>57516.999999999985</v>
      </c>
      <c r="V62" s="167">
        <v>63070.999999999978</v>
      </c>
    </row>
    <row r="63" spans="2:22" ht="12.6" customHeight="1" x14ac:dyDescent="0.2">
      <c r="B63" s="165" t="s">
        <v>53</v>
      </c>
      <c r="C63" s="166">
        <v>157480</v>
      </c>
      <c r="D63" s="166">
        <v>222253</v>
      </c>
      <c r="E63" s="166">
        <v>272620</v>
      </c>
      <c r="F63" s="166">
        <v>314342</v>
      </c>
      <c r="G63" s="166">
        <v>338998.00000000006</v>
      </c>
      <c r="H63" s="166">
        <v>360059</v>
      </c>
      <c r="I63" s="166">
        <v>379599</v>
      </c>
      <c r="J63" s="166">
        <v>423160</v>
      </c>
      <c r="K63" s="166">
        <v>539993.99999999988</v>
      </c>
      <c r="L63" s="166">
        <v>559389</v>
      </c>
      <c r="M63" s="166">
        <v>571490.99999999977</v>
      </c>
      <c r="N63" s="166">
        <v>584389.99999999977</v>
      </c>
      <c r="O63" s="166">
        <v>597218.99999999977</v>
      </c>
      <c r="P63" s="166">
        <v>595639.99999999953</v>
      </c>
      <c r="Q63" s="166">
        <v>615971.99999999953</v>
      </c>
      <c r="R63" s="166">
        <v>648726</v>
      </c>
      <c r="S63" s="166">
        <v>649812.99999999942</v>
      </c>
      <c r="T63" s="166">
        <v>653872.99999999953</v>
      </c>
      <c r="U63" s="166">
        <v>673364</v>
      </c>
      <c r="V63" s="167">
        <v>690509.99999999942</v>
      </c>
    </row>
    <row r="64" spans="2:22" ht="5.0999999999999996" customHeight="1" x14ac:dyDescent="0.2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7"/>
    </row>
    <row r="65" spans="2:22" ht="15" customHeight="1" thickBot="1" x14ac:dyDescent="0.25">
      <c r="B65" s="171" t="s">
        <v>56</v>
      </c>
      <c r="C65" s="172">
        <f t="shared" ref="C65:J65" si="6">SUM(C61:C64)</f>
        <v>163649</v>
      </c>
      <c r="D65" s="172">
        <f t="shared" si="6"/>
        <v>243509</v>
      </c>
      <c r="E65" s="172">
        <f t="shared" si="6"/>
        <v>302404</v>
      </c>
      <c r="F65" s="172">
        <f t="shared" si="6"/>
        <v>353582</v>
      </c>
      <c r="G65" s="172">
        <f t="shared" si="6"/>
        <v>387942.00000000006</v>
      </c>
      <c r="H65" s="172">
        <f t="shared" si="6"/>
        <v>416641</v>
      </c>
      <c r="I65" s="172">
        <f t="shared" si="6"/>
        <v>432807</v>
      </c>
      <c r="J65" s="172">
        <f t="shared" si="6"/>
        <v>464964</v>
      </c>
      <c r="K65" s="172">
        <v>591542.99999999988</v>
      </c>
      <c r="L65" s="172">
        <v>610233</v>
      </c>
      <c r="M65" s="172">
        <v>619647.99999999977</v>
      </c>
      <c r="N65" s="172">
        <v>627054.99999999977</v>
      </c>
      <c r="O65" s="172">
        <v>637941.99999999977</v>
      </c>
      <c r="P65" s="172">
        <v>637818.99999999953</v>
      </c>
      <c r="Q65" s="172">
        <v>660951.99999999953</v>
      </c>
      <c r="R65" s="172">
        <f>SUM(R62:R63)</f>
        <v>695105</v>
      </c>
      <c r="S65" s="172">
        <f>SUM(S62:S63)</f>
        <v>701213.99999999942</v>
      </c>
      <c r="T65" s="172">
        <f>SUM(T62:T63)</f>
        <v>708637.99999999953</v>
      </c>
      <c r="U65" s="172">
        <v>730881</v>
      </c>
      <c r="V65" s="173">
        <f>SUM(V62:V63)</f>
        <v>753580.99999999942</v>
      </c>
    </row>
    <row r="66" spans="2:22" ht="15" customHeight="1" x14ac:dyDescent="0.2">
      <c r="B66" s="179" t="s">
        <v>67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1"/>
    </row>
    <row r="67" spans="2:22" ht="17.25" customHeight="1" thickBot="1" x14ac:dyDescent="0.25">
      <c r="B67" s="171" t="s">
        <v>68</v>
      </c>
      <c r="C67" s="172">
        <v>55429.999999999993</v>
      </c>
      <c r="D67" s="172">
        <v>46725.000000000007</v>
      </c>
      <c r="E67" s="172">
        <v>51707</v>
      </c>
      <c r="F67" s="172">
        <v>73743</v>
      </c>
      <c r="G67" s="172">
        <v>90996</v>
      </c>
      <c r="H67" s="172">
        <v>112909</v>
      </c>
      <c r="I67" s="172">
        <v>136185</v>
      </c>
      <c r="J67" s="172">
        <v>162515</v>
      </c>
      <c r="K67" s="172">
        <v>193636.00000000003</v>
      </c>
      <c r="L67" s="172">
        <v>205884</v>
      </c>
      <c r="M67" s="172">
        <v>207845.99999999994</v>
      </c>
      <c r="N67" s="172">
        <v>199785.99999999991</v>
      </c>
      <c r="O67" s="172">
        <v>201000</v>
      </c>
      <c r="P67" s="172">
        <v>200185.99999999991</v>
      </c>
      <c r="Q67" s="172">
        <v>160879.99999999994</v>
      </c>
      <c r="R67" s="172">
        <v>151511.99999999991</v>
      </c>
      <c r="S67" s="172">
        <v>144180.99999999988</v>
      </c>
      <c r="T67" s="208">
        <v>0</v>
      </c>
      <c r="U67" s="208">
        <v>0</v>
      </c>
      <c r="V67" s="209">
        <v>0</v>
      </c>
    </row>
    <row r="68" spans="2:22" ht="29.25" customHeight="1" thickBot="1" x14ac:dyDescent="0.25">
      <c r="B68" s="210" t="s">
        <v>69</v>
      </c>
      <c r="C68" s="211" t="e">
        <f>C11+C16+C24+C18+C42+C48+C53+C54+C60+C65+C67+C26+#REF!</f>
        <v>#REF!</v>
      </c>
      <c r="D68" s="211" t="e">
        <f>D11+D16+D24+D18+D42+D48+D53+D54+D60+D65+D67+D26+#REF!</f>
        <v>#REF!</v>
      </c>
      <c r="E68" s="211" t="e">
        <f>E11+E16+E24+E18+E42+E48+E53+E54+E60+E65+E67+E26+#REF!</f>
        <v>#REF!</v>
      </c>
      <c r="F68" s="211" t="e">
        <f>F11+F16+F24+F18+F42+F48+F53+F54+F60+F65+F67+F26+#REF!</f>
        <v>#REF!</v>
      </c>
      <c r="G68" s="211" t="e">
        <f>G11+G16+G24+G18+G42+G48+G53+G54+G60+G65+G67+G26+#REF!</f>
        <v>#REF!</v>
      </c>
      <c r="H68" s="211" t="e">
        <f>H11+H16+H24+H18+H42+H48+H53+H54+H60+H65+H67+H26+#REF!</f>
        <v>#REF!</v>
      </c>
      <c r="I68" s="211" t="e">
        <f>I11+I16+I24+I18+I42+I48+I53+I54+I60+I65+I67+I26+#REF!</f>
        <v>#REF!</v>
      </c>
      <c r="J68" s="211" t="e">
        <f>J11+J16+J24+J18+J42+J48+J53+J54+J60+J65+J67+J26+#REF!</f>
        <v>#REF!</v>
      </c>
      <c r="K68" s="211">
        <f>+K67+K65+K60+K54+K53+K48+K42+K24+K18+K16+K11</f>
        <v>88930397</v>
      </c>
      <c r="L68" s="211">
        <f>+L67+L65+L60+L54+L53+L48+L42+L24+L18+L16+L11+L26+L28</f>
        <v>92684947.000000015</v>
      </c>
      <c r="M68" s="212">
        <f>+M67+M65+M60+M54+M53+M48+M42+M24+M18+M16+M11+M26+M28</f>
        <v>91296431</v>
      </c>
      <c r="N68" s="212">
        <f>+N67+N65+N60+N54+N53+N48+N42+N24+N18+N16+N11+N26+N28</f>
        <v>92338739</v>
      </c>
      <c r="O68" s="212">
        <f>+O67+O65+O60+O54+O53+O48+O42+O24+O18+O16+O11+O26+O28</f>
        <v>89888127</v>
      </c>
      <c r="P68" s="212">
        <f>+P67+P65+P60+P54+P53+P48+P42+P24+P18+P16+P11+P26+P28</f>
        <v>96183575</v>
      </c>
      <c r="Q68" s="212">
        <f>+Q67+Q65+Q60+Q54+Q53+Q48+Q42+Q24+Q18+Q16+Q11+Q26+Q28</f>
        <v>113913348</v>
      </c>
      <c r="R68" s="212">
        <f>+R67+R65+R60+R54+R53+R48+R42+R24+R18+R16+R11+R26+R28</f>
        <v>114879535</v>
      </c>
      <c r="S68" s="212">
        <f>+S67+S65+S60+S54+S53+S48+S42+S24+S18+S16+S11+S26+S28</f>
        <v>116751259.32737327</v>
      </c>
      <c r="T68" s="212">
        <f>+T67+T65+T60+T54+T53+T48+T42+T24+T18+T16+T11+T26+T28</f>
        <v>117935896</v>
      </c>
      <c r="U68" s="212">
        <v>130423512</v>
      </c>
      <c r="V68" s="213">
        <f>+V67+V65+V60+V54+V53+V48+V42+V24+V18+V16+V11+V26+V28</f>
        <v>132986571</v>
      </c>
    </row>
    <row r="69" spans="2:22" ht="4.5" customHeight="1" x14ac:dyDescent="0.2">
      <c r="B69" s="120"/>
      <c r="C69" s="214"/>
      <c r="D69" s="214"/>
      <c r="E69" s="127"/>
      <c r="F69" s="214"/>
      <c r="G69" s="214"/>
      <c r="H69" s="214"/>
      <c r="I69" s="214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</row>
    <row r="70" spans="2:22" x14ac:dyDescent="0.2">
      <c r="B70" s="120"/>
      <c r="C70" s="216"/>
      <c r="D70" s="86"/>
      <c r="E70" s="102"/>
      <c r="F70" s="86"/>
      <c r="G70" s="86"/>
      <c r="H70" s="86"/>
      <c r="I70" s="86"/>
      <c r="J70" s="217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7"/>
    </row>
    <row r="71" spans="2:22" s="219" customFormat="1" ht="28.5" customHeight="1" x14ac:dyDescent="0.25">
      <c r="O71" s="220"/>
      <c r="P71" s="220"/>
      <c r="Q71" s="220"/>
      <c r="R71" s="220"/>
      <c r="S71" s="220"/>
      <c r="T71" s="220"/>
      <c r="U71" s="220"/>
      <c r="V71" s="220"/>
    </row>
    <row r="72" spans="2:22" s="5" customFormat="1" x14ac:dyDescent="0.2"/>
    <row r="73" spans="2:22" s="5" customFormat="1" x14ac:dyDescent="0.2"/>
    <row r="74" spans="2:22" s="5" customFormat="1" x14ac:dyDescent="0.2">
      <c r="Q74" s="216"/>
      <c r="R74" s="216"/>
      <c r="S74" s="216"/>
      <c r="T74" s="216"/>
      <c r="U74" s="216"/>
    </row>
    <row r="75" spans="2:22" s="5" customFormat="1" x14ac:dyDescent="0.2">
      <c r="Q75" s="216"/>
      <c r="R75" s="216"/>
      <c r="S75" s="216"/>
      <c r="T75" s="216"/>
      <c r="U75" s="216"/>
      <c r="V75" s="216"/>
    </row>
    <row r="76" spans="2:22" s="5" customFormat="1" x14ac:dyDescent="0.2">
      <c r="Q76" s="216"/>
      <c r="R76" s="216"/>
      <c r="S76" s="216"/>
      <c r="T76" s="216"/>
      <c r="U76" s="216"/>
    </row>
    <row r="81" spans="2:22" s="5" customFormat="1" x14ac:dyDescent="0.2">
      <c r="B81" s="120"/>
      <c r="C81" s="21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2:22" s="5" customFormat="1" x14ac:dyDescent="0.2">
      <c r="B82" s="120"/>
      <c r="C82" s="21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2:22" s="5" customFormat="1" x14ac:dyDescent="0.2">
      <c r="B83" s="120"/>
      <c r="C83" s="21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2:22" s="5" customFormat="1" x14ac:dyDescent="0.2">
      <c r="B84" s="120"/>
      <c r="C84" s="21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2:22" s="5" customFormat="1" x14ac:dyDescent="0.2">
      <c r="B85" s="120"/>
      <c r="C85" s="21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2:22" s="5" customFormat="1" x14ac:dyDescent="0.2">
      <c r="B86" s="120"/>
      <c r="C86" s="21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</sheetData>
  <mergeCells count="1">
    <mergeCell ref="B2:V2"/>
  </mergeCells>
  <printOptions horizontalCentered="1"/>
  <pageMargins left="0.25" right="0" top="0.75" bottom="0.75" header="0.3" footer="0.3"/>
  <pageSetup paperSize="8" scale="88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"/>
  <sheetViews>
    <sheetView showGridLines="0" workbookViewId="0">
      <selection activeCell="N15" sqref="N15"/>
    </sheetView>
  </sheetViews>
  <sheetFormatPr defaultColWidth="9" defaultRowHeight="12.75" x14ac:dyDescent="0.2"/>
  <cols>
    <col min="1" max="1" width="9" style="223"/>
    <col min="2" max="2" width="17.28515625" style="223" customWidth="1"/>
    <col min="3" max="3" width="9" style="223"/>
    <col min="4" max="4" width="12.7109375" style="223" customWidth="1"/>
    <col min="5" max="5" width="1.28515625" style="223" customWidth="1"/>
    <col min="6" max="6" width="13" style="223" customWidth="1"/>
    <col min="7" max="7" width="0.85546875" style="223" customWidth="1"/>
    <col min="8" max="8" width="13.85546875" style="223" customWidth="1"/>
    <col min="9" max="9" width="1.28515625" style="223" customWidth="1"/>
    <col min="10" max="10" width="11.5703125" style="223" bestFit="1" customWidth="1"/>
    <col min="11" max="11" width="0.42578125" style="223" customWidth="1"/>
    <col min="12" max="12" width="12.7109375" style="223" customWidth="1"/>
    <col min="13" max="13" width="1.5703125" style="223" customWidth="1"/>
    <col min="14" max="14" width="13.42578125" style="223" customWidth="1"/>
    <col min="15" max="15" width="0.85546875" style="223" customWidth="1"/>
    <col min="16" max="16" width="10.7109375" style="223" customWidth="1"/>
    <col min="17" max="17" width="1" style="223" customWidth="1"/>
    <col min="18" max="18" width="16" style="223" bestFit="1" customWidth="1"/>
    <col min="19" max="16384" width="9" style="223"/>
  </cols>
  <sheetData>
    <row r="1" spans="1:18" s="222" customFormat="1" ht="24" customHeight="1" x14ac:dyDescent="0.25">
      <c r="A1" s="221" t="s">
        <v>70</v>
      </c>
    </row>
    <row r="3" spans="1:18" ht="13.5" thickBot="1" x14ac:dyDescent="0.25">
      <c r="B3" s="224"/>
      <c r="C3" s="225"/>
      <c r="D3" s="217"/>
      <c r="E3" s="217"/>
      <c r="F3" s="217"/>
      <c r="G3" s="217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s="228" customFormat="1" ht="26.25" thickBot="1" x14ac:dyDescent="0.3">
      <c r="D4" s="229" t="s">
        <v>71</v>
      </c>
      <c r="F4" s="229" t="s">
        <v>72</v>
      </c>
      <c r="H4" s="229" t="s">
        <v>73</v>
      </c>
      <c r="J4" s="229" t="s">
        <v>74</v>
      </c>
      <c r="L4" s="229" t="s">
        <v>75</v>
      </c>
      <c r="N4" s="230" t="s">
        <v>56</v>
      </c>
      <c r="P4" s="231" t="s">
        <v>76</v>
      </c>
      <c r="R4" s="230" t="s">
        <v>77</v>
      </c>
    </row>
    <row r="6" spans="1:18" ht="15" x14ac:dyDescent="0.25">
      <c r="B6" s="232" t="s">
        <v>78</v>
      </c>
      <c r="D6" s="233">
        <f>Cust!V6</f>
        <v>432952</v>
      </c>
      <c r="E6" s="234"/>
      <c r="F6" s="233">
        <f>Cust!V7</f>
        <v>2465608</v>
      </c>
      <c r="G6" s="234"/>
      <c r="H6" s="233">
        <f>Cust!V8</f>
        <v>152233</v>
      </c>
      <c r="I6" s="234"/>
      <c r="J6" s="233">
        <f>Cust!V9</f>
        <v>380497</v>
      </c>
      <c r="K6" s="234"/>
      <c r="L6" s="233">
        <v>0</v>
      </c>
      <c r="M6" s="234"/>
      <c r="N6" s="233">
        <f>SUM(D6+F6+H6+J6+L6)</f>
        <v>3431290</v>
      </c>
      <c r="P6" s="235">
        <v>1</v>
      </c>
      <c r="R6" s="233">
        <f>N6*P6</f>
        <v>3431290</v>
      </c>
    </row>
    <row r="7" spans="1:18" s="236" customFormat="1" ht="15" x14ac:dyDescent="0.25">
      <c r="B7" s="237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R7" s="238"/>
    </row>
    <row r="8" spans="1:18" ht="15" x14ac:dyDescent="0.25">
      <c r="B8" s="232" t="s">
        <v>20</v>
      </c>
      <c r="D8" s="233">
        <f>Cust!V13</f>
        <v>839383</v>
      </c>
      <c r="E8" s="234"/>
      <c r="F8" s="233">
        <f>Cust!V14</f>
        <v>80791963</v>
      </c>
      <c r="G8" s="234"/>
      <c r="H8" s="233">
        <v>0</v>
      </c>
      <c r="I8" s="234"/>
      <c r="J8" s="233">
        <v>0</v>
      </c>
      <c r="K8" s="234"/>
      <c r="L8" s="233">
        <v>0</v>
      </c>
      <c r="M8" s="234"/>
      <c r="N8" s="233">
        <f>SUM(D8+F8+H8+J8+L8)</f>
        <v>81631346</v>
      </c>
      <c r="P8" s="235">
        <v>0.65</v>
      </c>
      <c r="R8" s="239">
        <f>N8*P8</f>
        <v>53060374.899999999</v>
      </c>
    </row>
    <row r="9" spans="1:18" s="236" customFormat="1" ht="15" x14ac:dyDescent="0.25">
      <c r="B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R9" s="238"/>
    </row>
    <row r="10" spans="1:18" ht="15" x14ac:dyDescent="0.25">
      <c r="B10" s="232" t="s">
        <v>21</v>
      </c>
      <c r="D10" s="233">
        <v>0</v>
      </c>
      <c r="E10" s="234"/>
      <c r="F10" s="233">
        <f>Cust!V18</f>
        <v>11204600</v>
      </c>
      <c r="G10" s="234"/>
      <c r="H10" s="233">
        <v>0</v>
      </c>
      <c r="I10" s="234"/>
      <c r="J10" s="233">
        <v>0</v>
      </c>
      <c r="K10" s="234"/>
      <c r="L10" s="233">
        <v>0</v>
      </c>
      <c r="M10" s="234"/>
      <c r="N10" s="233">
        <f>SUM(D10+F10+H10+J10+L10)</f>
        <v>11204600</v>
      </c>
      <c r="P10" s="240">
        <v>0.64059999999999995</v>
      </c>
      <c r="R10" s="233">
        <f>N10*P10</f>
        <v>7177666.7599999998</v>
      </c>
    </row>
    <row r="11" spans="1:18" s="236" customFormat="1" ht="15" x14ac:dyDescent="0.25">
      <c r="B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R11" s="238"/>
    </row>
    <row r="12" spans="1:18" ht="15" x14ac:dyDescent="0.25">
      <c r="B12" s="232" t="s">
        <v>23</v>
      </c>
      <c r="D12" s="233">
        <f>Cust!V20</f>
        <v>215729</v>
      </c>
      <c r="E12" s="234"/>
      <c r="F12" s="233">
        <f>Cust!V21</f>
        <v>2620400</v>
      </c>
      <c r="G12" s="234"/>
      <c r="H12" s="233">
        <v>0</v>
      </c>
      <c r="I12" s="234"/>
      <c r="J12" s="233">
        <f>Cust!V22</f>
        <v>84006</v>
      </c>
      <c r="K12" s="234"/>
      <c r="L12" s="233">
        <v>0</v>
      </c>
      <c r="M12" s="234"/>
      <c r="N12" s="233">
        <f>SUM(D12+F12+H12+J12+L12)</f>
        <v>2920135</v>
      </c>
      <c r="P12" s="235">
        <v>0.55000000000000004</v>
      </c>
      <c r="R12" s="239">
        <f>N12*P12</f>
        <v>1606074.2500000002</v>
      </c>
    </row>
    <row r="13" spans="1:18" s="236" customFormat="1" ht="15" x14ac:dyDescent="0.25">
      <c r="B13" s="219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R13" s="238"/>
    </row>
    <row r="14" spans="1:18" s="236" customFormat="1" ht="15" x14ac:dyDescent="0.25">
      <c r="B14" s="241" t="s">
        <v>25</v>
      </c>
      <c r="D14" s="233">
        <v>0</v>
      </c>
      <c r="E14" s="234"/>
      <c r="F14" s="233">
        <f>Cust!V26</f>
        <v>8753122</v>
      </c>
      <c r="G14" s="234"/>
      <c r="H14" s="233">
        <v>0</v>
      </c>
      <c r="I14" s="234"/>
      <c r="J14" s="233">
        <v>0</v>
      </c>
      <c r="K14" s="234"/>
      <c r="L14" s="233">
        <v>0</v>
      </c>
      <c r="M14" s="234"/>
      <c r="N14" s="233">
        <f>SUM(D14+F14+H14+J14+L14)</f>
        <v>8753122</v>
      </c>
      <c r="O14" s="223"/>
      <c r="P14" s="240">
        <v>1</v>
      </c>
      <c r="Q14" s="223"/>
      <c r="R14" s="233">
        <f>N14*P14</f>
        <v>8753122</v>
      </c>
    </row>
    <row r="15" spans="1:18" s="236" customFormat="1" ht="15" x14ac:dyDescent="0.25">
      <c r="B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R15" s="238"/>
    </row>
    <row r="16" spans="1:18" ht="15" x14ac:dyDescent="0.25">
      <c r="B16" s="232" t="s">
        <v>27</v>
      </c>
      <c r="D16" s="233">
        <f>Cust!V38</f>
        <v>325801</v>
      </c>
      <c r="E16" s="234"/>
      <c r="F16" s="233">
        <f>Cust!V39</f>
        <v>1369895</v>
      </c>
      <c r="G16" s="234"/>
      <c r="H16" s="233">
        <f>Cust!V40</f>
        <v>680716</v>
      </c>
      <c r="I16" s="234"/>
      <c r="J16" s="233">
        <v>0</v>
      </c>
      <c r="K16" s="234"/>
      <c r="L16" s="233">
        <v>0</v>
      </c>
      <c r="M16" s="234"/>
      <c r="N16" s="233">
        <f>SUM(D16+F16+H16+J16+L16)</f>
        <v>2376412</v>
      </c>
      <c r="P16" s="240">
        <v>0.92100000000000004</v>
      </c>
      <c r="R16" s="233">
        <f>N16*P16</f>
        <v>2188675.452</v>
      </c>
    </row>
    <row r="17" spans="2:19" s="236" customFormat="1" ht="15" x14ac:dyDescent="0.25">
      <c r="B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R17" s="238"/>
    </row>
    <row r="18" spans="2:19" ht="15" x14ac:dyDescent="0.25">
      <c r="B18" s="232" t="s">
        <v>28</v>
      </c>
      <c r="D18" s="233">
        <f>Cust!V44</f>
        <v>347284</v>
      </c>
      <c r="E18" s="234"/>
      <c r="F18" s="233">
        <f>Cust!V45</f>
        <v>7435190</v>
      </c>
      <c r="G18" s="234"/>
      <c r="H18" s="233">
        <v>0</v>
      </c>
      <c r="I18" s="234"/>
      <c r="J18" s="233">
        <f>Cust!V46</f>
        <v>57825</v>
      </c>
      <c r="K18" s="234"/>
      <c r="L18" s="233">
        <v>0</v>
      </c>
      <c r="M18" s="234"/>
      <c r="N18" s="233">
        <f>SUM(D18+F18+H18+J18+L18)</f>
        <v>7840299</v>
      </c>
      <c r="P18" s="240">
        <v>0.84099999999999997</v>
      </c>
      <c r="R18" s="233">
        <f>N18*P18</f>
        <v>6593691.4589999998</v>
      </c>
    </row>
    <row r="19" spans="2:19" s="236" customFormat="1" ht="15" x14ac:dyDescent="0.25">
      <c r="B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R19" s="238"/>
    </row>
    <row r="20" spans="2:19" ht="15" x14ac:dyDescent="0.25">
      <c r="B20" s="232" t="s">
        <v>29</v>
      </c>
      <c r="D20" s="233">
        <f>Cust!V50</f>
        <v>684316</v>
      </c>
      <c r="E20" s="234"/>
      <c r="F20" s="233">
        <f>Cust!V51</f>
        <v>11853446</v>
      </c>
      <c r="G20" s="234"/>
      <c r="H20" s="233">
        <f>+Cust!V52</f>
        <v>1020605</v>
      </c>
      <c r="I20" s="234"/>
      <c r="J20" s="233">
        <v>0</v>
      </c>
      <c r="K20" s="234"/>
      <c r="L20" s="233">
        <v>0</v>
      </c>
      <c r="M20" s="234"/>
      <c r="N20" s="233">
        <f>SUM(D20+F20+H20+J20+L20)</f>
        <v>13558367</v>
      </c>
      <c r="P20" s="240">
        <v>0.74399999999999999</v>
      </c>
      <c r="R20" s="233">
        <f>N20*P20</f>
        <v>10087425.048</v>
      </c>
    </row>
    <row r="21" spans="2:19" s="236" customFormat="1" ht="15" x14ac:dyDescent="0.25">
      <c r="B21" s="237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R21" s="238"/>
    </row>
    <row r="22" spans="2:19" ht="15" x14ac:dyDescent="0.25">
      <c r="B22" s="232" t="s">
        <v>30</v>
      </c>
      <c r="D22" s="233">
        <f>Cust!V56</f>
        <v>26689.999999999996</v>
      </c>
      <c r="E22" s="234"/>
      <c r="F22" s="233">
        <f>Cust!V57</f>
        <v>333961</v>
      </c>
      <c r="G22" s="234"/>
      <c r="H22" s="233">
        <f>Cust!V58</f>
        <v>27046.000000000004</v>
      </c>
      <c r="I22" s="234"/>
      <c r="J22" s="233">
        <v>0</v>
      </c>
      <c r="K22" s="234"/>
      <c r="L22" s="233">
        <v>0</v>
      </c>
      <c r="M22" s="234"/>
      <c r="N22" s="233">
        <f>SUM(D22+F22+H22+J22+L22)</f>
        <v>387697</v>
      </c>
      <c r="P22" s="240">
        <v>0.92100000000000004</v>
      </c>
      <c r="R22" s="233">
        <f>N22*P22</f>
        <v>357068.93700000003</v>
      </c>
    </row>
    <row r="23" spans="2:19" s="236" customFormat="1" ht="15" x14ac:dyDescent="0.25">
      <c r="B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R23" s="238"/>
    </row>
    <row r="24" spans="2:19" ht="15" x14ac:dyDescent="0.25">
      <c r="B24" s="242" t="s">
        <v>31</v>
      </c>
      <c r="D24" s="233">
        <f>Cust!V62</f>
        <v>63070.999999999978</v>
      </c>
      <c r="E24" s="234"/>
      <c r="F24" s="233">
        <f>Cust!V63</f>
        <v>690509.99999999942</v>
      </c>
      <c r="G24" s="234"/>
      <c r="H24" s="233">
        <v>0</v>
      </c>
      <c r="I24" s="234"/>
      <c r="J24" s="233">
        <v>0</v>
      </c>
      <c r="K24" s="234"/>
      <c r="L24" s="233">
        <v>0</v>
      </c>
      <c r="M24" s="234"/>
      <c r="N24" s="233">
        <f>SUM(D24+F24+H24+J24+L24)</f>
        <v>753580.99999999942</v>
      </c>
      <c r="P24" s="240">
        <v>0.44629999999999997</v>
      </c>
      <c r="R24" s="233">
        <f>N24*P24</f>
        <v>336323.20029999973</v>
      </c>
    </row>
    <row r="25" spans="2:19" s="236" customFormat="1" ht="15" x14ac:dyDescent="0.25">
      <c r="B25" s="243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R25" s="238"/>
    </row>
    <row r="26" spans="2:19" s="236" customFormat="1" ht="15" x14ac:dyDescent="0.25">
      <c r="B26" s="242" t="s">
        <v>79</v>
      </c>
      <c r="C26" s="223"/>
      <c r="D26" s="233">
        <v>0</v>
      </c>
      <c r="E26" s="234"/>
      <c r="F26" s="233">
        <v>0</v>
      </c>
      <c r="G26" s="234"/>
      <c r="H26" s="233">
        <v>0</v>
      </c>
      <c r="I26" s="234"/>
      <c r="J26" s="233">
        <v>0</v>
      </c>
      <c r="K26" s="234"/>
      <c r="L26" s="233">
        <f>Cust!V28</f>
        <v>129722.00000000001</v>
      </c>
      <c r="M26" s="234"/>
      <c r="N26" s="233">
        <f>SUM(D26+F26+H26+J26+L26)</f>
        <v>129722.00000000001</v>
      </c>
      <c r="O26" s="223"/>
      <c r="P26" s="240">
        <v>0.49</v>
      </c>
      <c r="Q26" s="223"/>
      <c r="R26" s="233">
        <f>N26*P26</f>
        <v>63563.780000000006</v>
      </c>
    </row>
    <row r="27" spans="2:19" s="236" customFormat="1" ht="15" x14ac:dyDescent="0.25">
      <c r="B27" s="243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R27" s="238"/>
    </row>
    <row r="28" spans="2:19" ht="15" x14ac:dyDescent="0.25">
      <c r="B28" s="241" t="s">
        <v>80</v>
      </c>
      <c r="D28" s="233">
        <v>0</v>
      </c>
      <c r="E28" s="234"/>
      <c r="F28" s="233">
        <v>0</v>
      </c>
      <c r="G28" s="234"/>
      <c r="H28" s="233">
        <v>0</v>
      </c>
      <c r="I28" s="234"/>
      <c r="J28" s="233">
        <v>0</v>
      </c>
      <c r="K28" s="234"/>
      <c r="L28" s="233">
        <f>Cust!V67</f>
        <v>0</v>
      </c>
      <c r="M28" s="234"/>
      <c r="N28" s="233">
        <f>SUM(D28+F28+H28+J28+L28)</f>
        <v>0</v>
      </c>
      <c r="P28" s="240">
        <v>0.86099999999999999</v>
      </c>
      <c r="R28" s="233">
        <f>N28*P28</f>
        <v>0</v>
      </c>
    </row>
    <row r="29" spans="2:19" s="236" customFormat="1" ht="15" x14ac:dyDescent="0.25">
      <c r="B29" s="219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R29" s="238"/>
    </row>
    <row r="30" spans="2:19" ht="26.25" thickBot="1" x14ac:dyDescent="0.25">
      <c r="B30" s="244" t="s">
        <v>81</v>
      </c>
      <c r="D30" s="245">
        <f>SUM(D6+D8+D10+D12+D16+D18+D20+D22+D24+D28+D14)+D26</f>
        <v>2935226</v>
      </c>
      <c r="E30" s="246"/>
      <c r="F30" s="245">
        <f>SUM(F6+F8+F10+F12+F16+F18+F20+F22+F24+F28+F14)+F26</f>
        <v>127518695</v>
      </c>
      <c r="G30" s="246"/>
      <c r="H30" s="245">
        <f>SUM(H6+H8+H10+H12+H16+H18+H20+H22+H24+H28+H14)+H26</f>
        <v>1880600</v>
      </c>
      <c r="I30" s="246"/>
      <c r="J30" s="245">
        <f>SUM(J6+J8+J10+J12+J16+J18+J20+J22+J24+J28+J14)+J26</f>
        <v>522328</v>
      </c>
      <c r="K30" s="246"/>
      <c r="L30" s="245">
        <f>SUM(L6+L8+L10+L12+L16+L18+L20+L22+L24+L28+L14)+L26</f>
        <v>129722.00000000001</v>
      </c>
      <c r="M30" s="246"/>
      <c r="N30" s="245">
        <f>SUM(N6+N8+N10+N12+N16+N18+N20+N22+N24+N28+N14)+N26</f>
        <v>132986571</v>
      </c>
      <c r="O30" s="247"/>
      <c r="P30" s="247"/>
      <c r="Q30" s="247"/>
      <c r="R30" s="245">
        <f>SUM(R6+R8+R10+R12+R16+R18+R20+R22+R24+R28+R14)+R26</f>
        <v>93655275.786300018</v>
      </c>
    </row>
    <row r="31" spans="2:19" ht="13.5" thickTop="1" x14ac:dyDescent="0.2"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I118"/>
  <sheetViews>
    <sheetView view="pageBreakPreview" zoomScale="93" zoomScaleNormal="80" zoomScaleSheetLayoutView="93" workbookViewId="0">
      <pane xSplit="1" ySplit="3" topLeftCell="B25" activePane="bottomRight" state="frozen"/>
      <selection activeCell="E16" sqref="E16"/>
      <selection pane="topRight" activeCell="E16" sqref="E16"/>
      <selection pane="bottomLeft" activeCell="E16" sqref="E16"/>
      <selection pane="bottomRight" sqref="A1:H1"/>
    </sheetView>
  </sheetViews>
  <sheetFormatPr defaultColWidth="9.140625" defaultRowHeight="12.75" x14ac:dyDescent="0.2"/>
  <cols>
    <col min="1" max="1" width="39.28515625" style="5" customWidth="1"/>
    <col min="2" max="2" width="16.28515625" style="3" customWidth="1"/>
    <col min="3" max="7" width="15.85546875" style="3" customWidth="1"/>
    <col min="8" max="9" width="15" style="3" customWidth="1"/>
    <col min="10" max="10" width="16.42578125" style="3" customWidth="1"/>
    <col min="11" max="11" width="13.85546875" style="6" customWidth="1"/>
    <col min="12" max="12" width="13.28515625" style="3" customWidth="1"/>
    <col min="13" max="13" width="12" style="3" customWidth="1"/>
    <col min="14" max="14" width="13.42578125" style="3" customWidth="1"/>
    <col min="15" max="15" width="12.42578125" style="3" bestFit="1" customWidth="1"/>
    <col min="16" max="16" width="12" style="3" bestFit="1" customWidth="1"/>
    <col min="17" max="17" width="12.42578125" style="3" bestFit="1" customWidth="1"/>
    <col min="18" max="18" width="12.5703125" style="3" bestFit="1" customWidth="1"/>
    <col min="19" max="20" width="12" style="3" customWidth="1"/>
    <col min="21" max="21" width="12.5703125" style="3" bestFit="1" customWidth="1"/>
    <col min="22" max="22" width="12.85546875" style="3" customWidth="1"/>
    <col min="23" max="30" width="12" style="3" customWidth="1"/>
    <col min="31" max="16384" width="9.140625" style="5"/>
  </cols>
  <sheetData>
    <row r="1" spans="1:30" ht="38.2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K1" s="4">
        <v>3.6415014638835883</v>
      </c>
      <c r="L1" s="3" t="s">
        <v>1</v>
      </c>
    </row>
    <row r="2" spans="1:30" ht="6.75" customHeight="1" thickBot="1" x14ac:dyDescent="0.25"/>
    <row r="3" spans="1:30" ht="40.5" customHeight="1" x14ac:dyDescent="0.2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6" customFormat="1" ht="15.75" hidden="1" customHeight="1" x14ac:dyDescent="0.2">
      <c r="A4" s="12"/>
      <c r="B4" s="13">
        <v>4</v>
      </c>
      <c r="C4" s="13">
        <v>5</v>
      </c>
      <c r="D4" s="13">
        <v>6</v>
      </c>
      <c r="E4" s="13">
        <v>7</v>
      </c>
      <c r="F4" s="13">
        <v>8</v>
      </c>
      <c r="G4" s="13">
        <v>9</v>
      </c>
      <c r="H4" s="14">
        <v>20</v>
      </c>
      <c r="I4" s="15">
        <v>16</v>
      </c>
      <c r="L4" s="17"/>
      <c r="M4" s="17"/>
      <c r="N4" s="17"/>
      <c r="O4" s="17"/>
      <c r="P4" s="1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6" customFormat="1" ht="15.75" hidden="1" customHeight="1" x14ac:dyDescent="0.2">
      <c r="A5" s="19"/>
      <c r="B5" s="20">
        <v>4</v>
      </c>
      <c r="C5" s="20">
        <v>5</v>
      </c>
      <c r="D5" s="20">
        <v>6</v>
      </c>
      <c r="E5" s="20">
        <v>7</v>
      </c>
      <c r="F5" s="20">
        <v>8</v>
      </c>
      <c r="G5" s="20">
        <v>9</v>
      </c>
      <c r="H5" s="21">
        <v>15</v>
      </c>
      <c r="I5" s="22">
        <v>16</v>
      </c>
      <c r="L5" s="17"/>
      <c r="M5" s="17"/>
      <c r="N5" s="17"/>
      <c r="O5" s="17"/>
      <c r="P5" s="1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6" customFormat="1" ht="15.75" customHeight="1" x14ac:dyDescent="0.2">
      <c r="A6" s="23"/>
      <c r="B6" s="24"/>
      <c r="C6" s="24"/>
      <c r="D6" s="24"/>
      <c r="E6" s="24"/>
      <c r="F6" s="24"/>
      <c r="G6" s="24"/>
      <c r="H6" s="25"/>
      <c r="I6" s="26"/>
      <c r="L6" s="17"/>
      <c r="M6" s="17"/>
      <c r="N6" s="17"/>
      <c r="O6" s="17"/>
      <c r="P6" s="1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6" customFormat="1" x14ac:dyDescent="0.2">
      <c r="A7" s="27" t="s">
        <v>10</v>
      </c>
      <c r="B7" s="28"/>
      <c r="C7" s="28"/>
      <c r="D7" s="28"/>
      <c r="E7" s="28"/>
      <c r="F7" s="28"/>
      <c r="G7" s="28"/>
      <c r="H7" s="29"/>
      <c r="I7" s="30"/>
      <c r="L7" s="17"/>
      <c r="M7" s="17"/>
      <c r="N7" s="17"/>
      <c r="O7" s="17"/>
      <c r="P7" s="1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6" customFormat="1" x14ac:dyDescent="0.2">
      <c r="A8" s="31" t="s">
        <v>11</v>
      </c>
      <c r="B8" s="32">
        <v>2198.1188472360004</v>
      </c>
      <c r="C8" s="32">
        <v>2239.3320669719988</v>
      </c>
      <c r="D8" s="32">
        <v>2187.2244399720007</v>
      </c>
      <c r="E8" s="32">
        <v>2166.1765286200002</v>
      </c>
      <c r="F8" s="32">
        <v>2203.9914248559999</v>
      </c>
      <c r="G8" s="32">
        <v>2293.4611129040004</v>
      </c>
      <c r="H8" s="33">
        <v>6663.6290663800009</v>
      </c>
      <c r="I8" s="34">
        <v>6644.5322732879995</v>
      </c>
      <c r="L8" s="17"/>
      <c r="M8" s="17"/>
      <c r="N8" s="17"/>
      <c r="O8" s="17"/>
      <c r="P8" s="18"/>
      <c r="Q8" s="6"/>
      <c r="R8" s="6"/>
      <c r="S8" s="6"/>
      <c r="T8" s="6"/>
      <c r="U8" s="6"/>
      <c r="V8" s="6"/>
      <c r="W8" s="6"/>
      <c r="X8" s="6"/>
      <c r="Y8" s="6"/>
      <c r="Z8" s="6"/>
    </row>
    <row r="9" spans="1:30" s="16" customFormat="1" x14ac:dyDescent="0.2">
      <c r="A9" s="35" t="s">
        <v>12</v>
      </c>
      <c r="B9" s="36">
        <v>1891.9138639182604</v>
      </c>
      <c r="C9" s="36">
        <v>1955.7531517245791</v>
      </c>
      <c r="D9" s="36">
        <v>1859.5512315895858</v>
      </c>
      <c r="E9" s="36">
        <v>1864.3985178463843</v>
      </c>
      <c r="F9" s="36">
        <v>1890.4375953918513</v>
      </c>
      <c r="G9" s="36">
        <v>1987.1687178405416</v>
      </c>
      <c r="H9" s="37">
        <v>5742.004831078777</v>
      </c>
      <c r="I9" s="38">
        <v>5746.2349740988393</v>
      </c>
      <c r="L9" s="17"/>
      <c r="M9" s="17"/>
      <c r="N9" s="17"/>
      <c r="O9" s="17"/>
      <c r="P9" s="18"/>
      <c r="Q9" s="6"/>
      <c r="R9" s="6"/>
      <c r="S9" s="6"/>
      <c r="T9" s="6"/>
      <c r="U9" s="6"/>
      <c r="V9" s="6"/>
      <c r="W9" s="6"/>
      <c r="X9" s="6"/>
      <c r="Y9" s="6"/>
      <c r="Z9" s="6"/>
      <c r="AA9" s="39"/>
      <c r="AB9" s="39"/>
      <c r="AC9" s="39"/>
      <c r="AD9" s="39"/>
    </row>
    <row r="10" spans="1:30" s="41" customFormat="1" x14ac:dyDescent="0.2">
      <c r="A10" s="40" t="s">
        <v>13</v>
      </c>
      <c r="B10" s="36">
        <v>306.20498331774002</v>
      </c>
      <c r="C10" s="36">
        <v>283.57891524741996</v>
      </c>
      <c r="D10" s="36">
        <v>327.67320838241602</v>
      </c>
      <c r="E10" s="36">
        <v>301.77801077361602</v>
      </c>
      <c r="F10" s="36">
        <v>313.55382946414812</v>
      </c>
      <c r="G10" s="36">
        <v>306.29239506346011</v>
      </c>
      <c r="H10" s="37">
        <v>921.62423530122419</v>
      </c>
      <c r="I10" s="38">
        <v>898.29729918915996</v>
      </c>
      <c r="L10" s="17"/>
      <c r="M10" s="17"/>
      <c r="N10" s="17"/>
      <c r="O10" s="17"/>
      <c r="P10" s="18"/>
      <c r="Q10" s="6"/>
      <c r="R10" s="6"/>
      <c r="S10" s="6"/>
      <c r="T10" s="6"/>
      <c r="U10" s="6"/>
      <c r="V10" s="6"/>
      <c r="W10" s="6"/>
      <c r="X10" s="6"/>
      <c r="Y10" s="6"/>
      <c r="Z10" s="6"/>
      <c r="AA10" s="39"/>
      <c r="AB10" s="39"/>
      <c r="AC10" s="39"/>
      <c r="AD10" s="39"/>
    </row>
    <row r="11" spans="1:30" s="16" customFormat="1" x14ac:dyDescent="0.2">
      <c r="A11" s="31" t="s">
        <v>14</v>
      </c>
      <c r="B11" s="32">
        <v>892.71555490000014</v>
      </c>
      <c r="C11" s="32">
        <v>976.47853097600023</v>
      </c>
      <c r="D11" s="32">
        <v>825.69265173199915</v>
      </c>
      <c r="E11" s="32">
        <v>873.04921651999985</v>
      </c>
      <c r="F11" s="32">
        <v>905.78955760800034</v>
      </c>
      <c r="G11" s="32">
        <v>1010.1349776960009</v>
      </c>
      <c r="H11" s="33">
        <v>2788.9737518240008</v>
      </c>
      <c r="I11" s="42">
        <v>2749.2967116160003</v>
      </c>
      <c r="L11" s="17"/>
      <c r="M11" s="17"/>
      <c r="N11" s="17"/>
      <c r="O11" s="17"/>
      <c r="P11" s="18"/>
      <c r="Q11" s="6"/>
      <c r="R11" s="6"/>
      <c r="S11" s="6"/>
      <c r="T11" s="6"/>
      <c r="U11" s="6"/>
      <c r="V11" s="6"/>
      <c r="W11" s="6"/>
      <c r="X11" s="6"/>
      <c r="Y11" s="6"/>
      <c r="Z11" s="6"/>
      <c r="AA11" s="39"/>
      <c r="AB11" s="39"/>
      <c r="AC11" s="39"/>
      <c r="AD11" s="39"/>
    </row>
    <row r="12" spans="1:30" s="16" customFormat="1" x14ac:dyDescent="0.2">
      <c r="A12" s="43" t="s">
        <v>15</v>
      </c>
      <c r="B12" s="44">
        <v>0.40612706452271002</v>
      </c>
      <c r="C12" s="44">
        <v>0.43605794128442249</v>
      </c>
      <c r="D12" s="44">
        <v>0.37750705261073669</v>
      </c>
      <c r="E12" s="44">
        <v>0.40303696627910135</v>
      </c>
      <c r="F12" s="44">
        <v>0.41097689736573317</v>
      </c>
      <c r="G12" s="44">
        <v>0.44044129286193096</v>
      </c>
      <c r="H12" s="45">
        <v>0.4185367648831485</v>
      </c>
      <c r="I12" s="46">
        <v>0.41376828323470999</v>
      </c>
      <c r="L12" s="17"/>
      <c r="M12" s="17"/>
      <c r="N12" s="17"/>
      <c r="O12" s="17"/>
      <c r="P12" s="18"/>
      <c r="Q12" s="6"/>
      <c r="R12" s="6"/>
      <c r="S12" s="6"/>
      <c r="T12" s="6"/>
      <c r="U12" s="6"/>
      <c r="V12" s="6"/>
      <c r="W12" s="6"/>
      <c r="X12" s="6"/>
      <c r="Y12" s="6"/>
      <c r="Z12" s="6"/>
      <c r="AA12" s="47"/>
      <c r="AB12" s="47"/>
      <c r="AC12" s="47"/>
      <c r="AD12" s="47"/>
    </row>
    <row r="13" spans="1:30" s="16" customFormat="1" x14ac:dyDescent="0.2">
      <c r="A13" s="31" t="s">
        <v>16</v>
      </c>
      <c r="B13" s="32">
        <v>153.23157371600001</v>
      </c>
      <c r="C13" s="32">
        <v>227.12087533200005</v>
      </c>
      <c r="D13" s="32">
        <v>112.086457756</v>
      </c>
      <c r="E13" s="32">
        <v>273.50668670000005</v>
      </c>
      <c r="F13" s="32">
        <v>192.33906863599995</v>
      </c>
      <c r="G13" s="32">
        <v>134.63759519600029</v>
      </c>
      <c r="H13" s="33">
        <v>600.48335053200026</v>
      </c>
      <c r="I13" s="42">
        <v>517.73149584000009</v>
      </c>
      <c r="L13" s="17"/>
      <c r="M13" s="17"/>
      <c r="N13" s="17"/>
      <c r="O13" s="17"/>
      <c r="P13" s="18"/>
      <c r="Q13" s="6"/>
      <c r="R13" s="6"/>
      <c r="S13" s="6"/>
      <c r="T13" s="6"/>
      <c r="U13" s="6"/>
      <c r="V13" s="6"/>
      <c r="W13" s="6"/>
      <c r="X13" s="6"/>
      <c r="Y13" s="6"/>
      <c r="Z13" s="6"/>
      <c r="AA13" s="39"/>
      <c r="AB13" s="39"/>
      <c r="AC13" s="39"/>
      <c r="AD13" s="39"/>
    </row>
    <row r="14" spans="1:30" s="16" customFormat="1" ht="5.25" customHeight="1" x14ac:dyDescent="0.2">
      <c r="A14" s="23"/>
      <c r="B14" s="48"/>
      <c r="C14" s="48"/>
      <c r="D14" s="32"/>
      <c r="E14" s="32"/>
      <c r="F14" s="48"/>
      <c r="G14" s="48"/>
      <c r="H14" s="33"/>
      <c r="I14" s="34"/>
      <c r="L14" s="17"/>
      <c r="M14" s="17"/>
      <c r="N14" s="17"/>
      <c r="O14" s="17"/>
      <c r="P14" s="18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16" customFormat="1" ht="15" customHeight="1" x14ac:dyDescent="0.2">
      <c r="A15" s="31" t="s">
        <v>17</v>
      </c>
      <c r="B15" s="32">
        <v>137.64212508800003</v>
      </c>
      <c r="C15" s="32">
        <v>207.53801899999999</v>
      </c>
      <c r="D15" s="32">
        <v>98.898765679999968</v>
      </c>
      <c r="E15" s="32">
        <v>241.28481306800001</v>
      </c>
      <c r="F15" s="32">
        <v>160.158936028</v>
      </c>
      <c r="G15" s="32">
        <v>101.58199953200003</v>
      </c>
      <c r="H15" s="33">
        <v>503.02574862800003</v>
      </c>
      <c r="I15" s="42">
        <v>482.80579245600001</v>
      </c>
      <c r="L15" s="17"/>
      <c r="M15" s="17"/>
      <c r="N15" s="17"/>
      <c r="O15" s="17"/>
      <c r="P15" s="18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16" customFormat="1" ht="7.5" customHeight="1" x14ac:dyDescent="0.2">
      <c r="A16" s="49"/>
      <c r="B16" s="32"/>
      <c r="C16" s="32"/>
      <c r="D16" s="32"/>
      <c r="E16" s="32"/>
      <c r="F16" s="32"/>
      <c r="G16" s="32"/>
      <c r="H16" s="33"/>
      <c r="I16" s="34"/>
      <c r="L16" s="17"/>
      <c r="M16" s="17"/>
      <c r="N16" s="17"/>
      <c r="O16" s="17"/>
      <c r="P16" s="1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16" customFormat="1" ht="15" customHeight="1" x14ac:dyDescent="0.2">
      <c r="A17" s="50" t="s">
        <v>18</v>
      </c>
      <c r="B17" s="51">
        <v>609.2421002719999</v>
      </c>
      <c r="C17" s="51">
        <v>494.2700196200002</v>
      </c>
      <c r="D17" s="51">
        <v>855.34223476000091</v>
      </c>
      <c r="E17" s="51">
        <v>293.89909920800005</v>
      </c>
      <c r="F17" s="51">
        <v>368.269521048</v>
      </c>
      <c r="G17" s="51">
        <v>337.98091589599994</v>
      </c>
      <c r="H17" s="33">
        <v>1000.149536152</v>
      </c>
      <c r="I17" s="42">
        <v>1550.7438500320002</v>
      </c>
      <c r="L17" s="17"/>
      <c r="M17" s="17"/>
      <c r="N17" s="17"/>
      <c r="O17" s="17"/>
      <c r="P17" s="18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16" customFormat="1" ht="6.75" customHeight="1" x14ac:dyDescent="0.2">
      <c r="A18" s="19"/>
      <c r="B18" s="52"/>
      <c r="C18" s="52"/>
      <c r="D18" s="52"/>
      <c r="E18" s="52"/>
      <c r="F18" s="52"/>
      <c r="G18" s="52"/>
      <c r="H18" s="53"/>
      <c r="I18" s="54"/>
      <c r="L18" s="17"/>
      <c r="M18" s="17"/>
      <c r="N18" s="17"/>
      <c r="O18" s="17"/>
      <c r="P18" s="18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2">
      <c r="A19" s="55" t="s">
        <v>19</v>
      </c>
      <c r="B19" s="57"/>
      <c r="C19" s="57"/>
      <c r="D19" s="57"/>
      <c r="E19" s="57"/>
      <c r="F19" s="57"/>
      <c r="G19" s="57"/>
      <c r="H19" s="58"/>
      <c r="I19" s="26"/>
      <c r="L19" s="17"/>
      <c r="M19" s="17"/>
      <c r="N19" s="17"/>
      <c r="O19" s="17"/>
      <c r="P19" s="18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30" x14ac:dyDescent="0.2">
      <c r="A20" s="59" t="s">
        <v>11</v>
      </c>
      <c r="B20" s="60">
        <v>553.71775076799997</v>
      </c>
      <c r="C20" s="60">
        <v>520.31284863999997</v>
      </c>
      <c r="D20" s="60">
        <v>549.22235232800017</v>
      </c>
      <c r="E20" s="60">
        <v>547.66392922800003</v>
      </c>
      <c r="F20" s="60">
        <v>559.78338062400007</v>
      </c>
      <c r="G20" s="60">
        <v>535.16578788400011</v>
      </c>
      <c r="H20" s="62">
        <v>1642.6130977360001</v>
      </c>
      <c r="I20" s="63">
        <v>1619.493238844</v>
      </c>
      <c r="L20" s="17"/>
      <c r="M20" s="17"/>
      <c r="N20" s="17"/>
      <c r="O20" s="17"/>
      <c r="P20" s="18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30" s="65" customFormat="1" x14ac:dyDescent="0.2">
      <c r="A21" s="64" t="s">
        <v>12</v>
      </c>
      <c r="B21" s="61">
        <v>355.55223520881998</v>
      </c>
      <c r="C21" s="61">
        <v>333.43664063918004</v>
      </c>
      <c r="D21" s="61">
        <v>335.51300311630411</v>
      </c>
      <c r="E21" s="61">
        <v>351.63647871622402</v>
      </c>
      <c r="F21" s="61">
        <v>363.74296265897192</v>
      </c>
      <c r="G21" s="61">
        <v>341.50598793766005</v>
      </c>
      <c r="H21" s="37">
        <v>1056.8854293128561</v>
      </c>
      <c r="I21" s="38">
        <v>1036.5614396799999</v>
      </c>
      <c r="L21" s="17"/>
      <c r="M21" s="17"/>
      <c r="N21" s="17"/>
      <c r="O21" s="17"/>
      <c r="P21" s="18"/>
      <c r="Q21" s="6"/>
      <c r="R21" s="6"/>
      <c r="S21" s="6"/>
      <c r="T21" s="6"/>
      <c r="U21" s="6"/>
      <c r="V21" s="6"/>
      <c r="W21" s="6"/>
      <c r="X21" s="6"/>
      <c r="Y21" s="6"/>
      <c r="Z21" s="6"/>
      <c r="AA21" s="66"/>
      <c r="AB21" s="66"/>
      <c r="AC21" s="66"/>
      <c r="AD21" s="66"/>
    </row>
    <row r="22" spans="1:30" s="65" customFormat="1" x14ac:dyDescent="0.2">
      <c r="A22" s="64" t="s">
        <v>13</v>
      </c>
      <c r="B22" s="61">
        <v>198.16551555917999</v>
      </c>
      <c r="C22" s="61">
        <v>186.87620800081999</v>
      </c>
      <c r="D22" s="61">
        <v>213.70934921169606</v>
      </c>
      <c r="E22" s="61">
        <v>196.02745051177598</v>
      </c>
      <c r="F22" s="61">
        <v>196.04041796502818</v>
      </c>
      <c r="G22" s="61">
        <v>193.65979994634003</v>
      </c>
      <c r="H22" s="37">
        <v>585.72766842314422</v>
      </c>
      <c r="I22" s="38">
        <v>582.93179916400004</v>
      </c>
      <c r="L22" s="17"/>
      <c r="M22" s="17"/>
      <c r="N22" s="17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6"/>
      <c r="AB22" s="66"/>
      <c r="AC22" s="66"/>
      <c r="AD22" s="66"/>
    </row>
    <row r="23" spans="1:30" x14ac:dyDescent="0.2">
      <c r="A23" s="59" t="s">
        <v>14</v>
      </c>
      <c r="B23" s="60">
        <v>285.62449042399999</v>
      </c>
      <c r="C23" s="60">
        <v>282.90253628000011</v>
      </c>
      <c r="D23" s="60">
        <v>259.63987914799998</v>
      </c>
      <c r="E23" s="60">
        <v>258.28906272</v>
      </c>
      <c r="F23" s="60">
        <v>274.35935696000007</v>
      </c>
      <c r="G23" s="60">
        <v>305.10793721199991</v>
      </c>
      <c r="H23" s="33">
        <v>837.75635689199999</v>
      </c>
      <c r="I23" s="42">
        <v>837.56440310400012</v>
      </c>
      <c r="L23" s="17"/>
      <c r="M23" s="17"/>
      <c r="N23" s="17"/>
      <c r="O23" s="17"/>
      <c r="P23" s="18"/>
      <c r="Q23" s="6"/>
      <c r="R23" s="6"/>
      <c r="S23" s="6"/>
      <c r="T23" s="6"/>
      <c r="U23" s="6"/>
      <c r="V23" s="6"/>
      <c r="W23" s="6"/>
      <c r="X23" s="6"/>
      <c r="Y23" s="6"/>
      <c r="Z23" s="6"/>
      <c r="AA23" s="67"/>
      <c r="AB23" s="67"/>
      <c r="AC23" s="67"/>
      <c r="AD23" s="67"/>
    </row>
    <row r="24" spans="1:30" s="65" customFormat="1" x14ac:dyDescent="0.2">
      <c r="A24" s="68" t="s">
        <v>15</v>
      </c>
      <c r="B24" s="69">
        <v>0.51583047505311541</v>
      </c>
      <c r="C24" s="69">
        <v>0.54371622192197289</v>
      </c>
      <c r="D24" s="69">
        <v>0.47274091822275449</v>
      </c>
      <c r="E24" s="69">
        <v>0.47161963557485037</v>
      </c>
      <c r="F24" s="69">
        <v>0.49011701035884098</v>
      </c>
      <c r="G24" s="69">
        <v>0.57011853918833388</v>
      </c>
      <c r="H24" s="45">
        <v>0.51001441425657235</v>
      </c>
      <c r="I24" s="46">
        <v>0.51717684459235935</v>
      </c>
      <c r="L24" s="17"/>
      <c r="M24" s="17"/>
      <c r="N24" s="17"/>
      <c r="O24" s="17"/>
      <c r="P24" s="18"/>
      <c r="Q24" s="6"/>
      <c r="R24" s="6"/>
      <c r="S24" s="6"/>
      <c r="T24" s="6"/>
      <c r="U24" s="6"/>
      <c r="V24" s="6"/>
      <c r="W24" s="6"/>
      <c r="X24" s="6"/>
      <c r="Y24" s="6"/>
      <c r="Z24" s="6"/>
      <c r="AA24" s="70"/>
      <c r="AB24" s="70"/>
      <c r="AC24" s="70"/>
      <c r="AD24" s="70"/>
    </row>
    <row r="25" spans="1:30" x14ac:dyDescent="0.2">
      <c r="A25" s="59" t="s">
        <v>16</v>
      </c>
      <c r="B25" s="60">
        <v>151.530352376</v>
      </c>
      <c r="C25" s="60">
        <v>159.36448351200002</v>
      </c>
      <c r="D25" s="60">
        <v>144.18969900399995</v>
      </c>
      <c r="E25" s="60">
        <v>132.878156112</v>
      </c>
      <c r="F25" s="60">
        <v>140.92044314400002</v>
      </c>
      <c r="G25" s="60">
        <v>178.91438640400003</v>
      </c>
      <c r="H25" s="62">
        <v>452.71298566000002</v>
      </c>
      <c r="I25" s="71">
        <v>442.97222340800005</v>
      </c>
      <c r="L25" s="17"/>
      <c r="M25" s="17"/>
      <c r="N25" s="17"/>
      <c r="O25" s="17"/>
      <c r="P25" s="18"/>
      <c r="Q25" s="6"/>
      <c r="R25" s="6"/>
      <c r="S25" s="6"/>
      <c r="T25" s="6"/>
      <c r="U25" s="6"/>
      <c r="V25" s="6"/>
      <c r="W25" s="6"/>
      <c r="X25" s="6"/>
      <c r="Y25" s="6"/>
      <c r="Z25" s="6"/>
      <c r="AA25" s="67"/>
      <c r="AB25" s="67"/>
      <c r="AC25" s="67"/>
      <c r="AD25" s="67"/>
    </row>
    <row r="26" spans="1:30" ht="5.25" customHeight="1" x14ac:dyDescent="0.2">
      <c r="A26" s="59"/>
      <c r="B26" s="60"/>
      <c r="C26" s="60"/>
      <c r="D26" s="60"/>
      <c r="E26" s="60"/>
      <c r="F26" s="60"/>
      <c r="G26" s="60"/>
      <c r="H26" s="62"/>
      <c r="I26" s="71"/>
      <c r="L26" s="17"/>
      <c r="M26" s="17"/>
      <c r="N26" s="17"/>
      <c r="O26" s="17"/>
      <c r="P26" s="18"/>
      <c r="Q26" s="6"/>
      <c r="R26" s="6"/>
      <c r="S26" s="6"/>
      <c r="T26" s="6"/>
      <c r="U26" s="6"/>
      <c r="V26" s="6"/>
      <c r="W26" s="6"/>
      <c r="X26" s="6"/>
      <c r="Y26" s="6"/>
      <c r="Z26" s="6"/>
      <c r="AA26" s="67"/>
      <c r="AB26" s="67"/>
      <c r="AC26" s="67"/>
      <c r="AD26" s="67"/>
    </row>
    <row r="27" spans="1:30" ht="13.5" customHeight="1" x14ac:dyDescent="0.2">
      <c r="A27" s="72" t="s">
        <v>18</v>
      </c>
      <c r="B27" s="73">
        <v>65.225567628000007</v>
      </c>
      <c r="C27" s="73">
        <v>67.467225384000002</v>
      </c>
      <c r="D27" s="73">
        <v>121.101695104</v>
      </c>
      <c r="E27" s="73">
        <v>50.776857247999999</v>
      </c>
      <c r="F27" s="73">
        <v>59.184378240000001</v>
      </c>
      <c r="G27" s="73">
        <v>58.821066564000006</v>
      </c>
      <c r="H27" s="74">
        <v>168.78230205200001</v>
      </c>
      <c r="I27" s="75">
        <v>148.66230464800003</v>
      </c>
      <c r="L27" s="17"/>
      <c r="M27" s="17"/>
      <c r="N27" s="17"/>
      <c r="O27" s="17"/>
      <c r="P27" s="18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0" ht="12.75" customHeight="1" x14ac:dyDescent="0.2">
      <c r="A28" s="55" t="s">
        <v>20</v>
      </c>
      <c r="B28" s="57"/>
      <c r="C28" s="57"/>
      <c r="D28" s="57"/>
      <c r="E28" s="57"/>
      <c r="F28" s="57"/>
      <c r="G28" s="57"/>
      <c r="H28" s="76"/>
      <c r="I28" s="77"/>
      <c r="L28" s="17"/>
      <c r="M28" s="17"/>
      <c r="N28" s="17"/>
      <c r="O28" s="17"/>
      <c r="P28" s="18"/>
      <c r="Q28" s="6"/>
      <c r="R28" s="6"/>
      <c r="S28" s="6"/>
      <c r="T28" s="6"/>
      <c r="U28" s="6"/>
      <c r="V28" s="6"/>
      <c r="W28" s="6"/>
      <c r="X28" s="6"/>
      <c r="Y28" s="6"/>
      <c r="Z28" s="6"/>
      <c r="AA28" s="78"/>
      <c r="AB28" s="78"/>
      <c r="AC28" s="78"/>
      <c r="AD28" s="78"/>
    </row>
    <row r="29" spans="1:30" ht="12.75" customHeight="1" x14ac:dyDescent="0.2">
      <c r="A29" s="59" t="s">
        <v>11</v>
      </c>
      <c r="B29" s="60">
        <v>497.14740415600011</v>
      </c>
      <c r="C29" s="60">
        <v>502.74784128400006</v>
      </c>
      <c r="D29" s="60">
        <v>521.90147906000004</v>
      </c>
      <c r="E29" s="60">
        <v>504.44906262400002</v>
      </c>
      <c r="F29" s="60">
        <v>535.53898559200002</v>
      </c>
      <c r="G29" s="60">
        <v>577.52551272000005</v>
      </c>
      <c r="H29" s="62">
        <v>1617.513560936</v>
      </c>
      <c r="I29" s="63">
        <v>1475.6327996280002</v>
      </c>
      <c r="L29" s="17"/>
      <c r="M29" s="17"/>
      <c r="N29" s="17"/>
      <c r="O29" s="17"/>
      <c r="P29" s="18"/>
      <c r="Q29" s="6"/>
      <c r="R29" s="6"/>
      <c r="S29" s="6"/>
      <c r="T29" s="6"/>
      <c r="U29" s="6"/>
      <c r="V29" s="6"/>
      <c r="W29" s="6"/>
      <c r="X29" s="6"/>
      <c r="Y29" s="6"/>
      <c r="Z29" s="6"/>
      <c r="AA29" s="5"/>
      <c r="AB29" s="5"/>
      <c r="AC29" s="5"/>
      <c r="AD29" s="5"/>
    </row>
    <row r="30" spans="1:30" ht="12.75" customHeight="1" x14ac:dyDescent="0.2">
      <c r="A30" s="64" t="s">
        <v>12</v>
      </c>
      <c r="B30" s="61">
        <v>407.50333748799994</v>
      </c>
      <c r="C30" s="61">
        <v>426.21704684000008</v>
      </c>
      <c r="D30" s="61">
        <v>429.29874270400012</v>
      </c>
      <c r="E30" s="61">
        <v>420.30822043600006</v>
      </c>
      <c r="F30" s="61">
        <v>443.00462762400002</v>
      </c>
      <c r="G30" s="61">
        <v>490.51607358000007</v>
      </c>
      <c r="H30" s="37">
        <v>1353.8289216400001</v>
      </c>
      <c r="I30" s="38">
        <v>1216.517704012</v>
      </c>
      <c r="L30" s="17"/>
      <c r="M30" s="17"/>
      <c r="N30" s="17"/>
      <c r="O30" s="17"/>
      <c r="P30" s="18"/>
      <c r="Q30" s="6"/>
      <c r="R30" s="6"/>
      <c r="S30" s="6"/>
      <c r="T30" s="6"/>
      <c r="U30" s="6"/>
      <c r="V30" s="6"/>
      <c r="W30" s="6"/>
      <c r="X30" s="6"/>
      <c r="Y30" s="6"/>
      <c r="Z30" s="6"/>
      <c r="AA30" s="78"/>
      <c r="AB30" s="78"/>
      <c r="AC30" s="78"/>
      <c r="AD30" s="78"/>
    </row>
    <row r="31" spans="1:30" ht="12.75" customHeight="1" x14ac:dyDescent="0.2">
      <c r="A31" s="64" t="s">
        <v>13</v>
      </c>
      <c r="B31" s="61">
        <v>89.644066667999994</v>
      </c>
      <c r="C31" s="61">
        <v>76.530794444000009</v>
      </c>
      <c r="D31" s="61">
        <v>92.602736355999994</v>
      </c>
      <c r="E31" s="61">
        <v>84.140842188000008</v>
      </c>
      <c r="F31" s="61">
        <v>92.534357968000023</v>
      </c>
      <c r="G31" s="61">
        <v>87.009439139999984</v>
      </c>
      <c r="H31" s="37">
        <v>263.684639296</v>
      </c>
      <c r="I31" s="38">
        <v>259.11509561600002</v>
      </c>
      <c r="L31" s="17"/>
      <c r="M31" s="17"/>
      <c r="N31" s="17"/>
      <c r="O31" s="17"/>
      <c r="P31" s="18"/>
      <c r="Q31" s="6"/>
      <c r="R31" s="6"/>
      <c r="S31" s="6"/>
      <c r="T31" s="6"/>
      <c r="U31" s="6"/>
      <c r="V31" s="6"/>
      <c r="W31" s="6"/>
      <c r="X31" s="6"/>
      <c r="Y31" s="6"/>
      <c r="Z31" s="6"/>
      <c r="AA31" s="78"/>
      <c r="AB31" s="78"/>
      <c r="AC31" s="78"/>
      <c r="AD31" s="78"/>
    </row>
    <row r="32" spans="1:30" ht="12.75" customHeight="1" x14ac:dyDescent="0.2">
      <c r="A32" s="59" t="s">
        <v>14</v>
      </c>
      <c r="B32" s="60">
        <v>222.93221849600002</v>
      </c>
      <c r="C32" s="60">
        <v>245.046448244</v>
      </c>
      <c r="D32" s="60">
        <v>223.04755553600003</v>
      </c>
      <c r="E32" s="60">
        <v>232.92287766800001</v>
      </c>
      <c r="F32" s="60">
        <v>244.90914224400004</v>
      </c>
      <c r="G32" s="60">
        <v>273.899931084</v>
      </c>
      <c r="H32" s="62">
        <v>751.73195099600002</v>
      </c>
      <c r="I32" s="71">
        <v>683.94013422800003</v>
      </c>
      <c r="L32" s="17"/>
      <c r="M32" s="17"/>
      <c r="N32" s="17"/>
      <c r="O32" s="17"/>
      <c r="P32" s="18"/>
      <c r="Q32" s="6"/>
      <c r="R32" s="6"/>
      <c r="S32" s="6"/>
      <c r="T32" s="6"/>
      <c r="U32" s="6"/>
      <c r="V32" s="6"/>
      <c r="W32" s="6"/>
      <c r="X32" s="6"/>
      <c r="Y32" s="6"/>
      <c r="Z32" s="6"/>
      <c r="AA32" s="79"/>
      <c r="AB32" s="79"/>
      <c r="AC32" s="79"/>
      <c r="AD32" s="79"/>
    </row>
    <row r="33" spans="1:35" ht="12.75" customHeight="1" x14ac:dyDescent="0.2">
      <c r="A33" s="68" t="s">
        <v>15</v>
      </c>
      <c r="B33" s="69">
        <v>0.44842277487995497</v>
      </c>
      <c r="C33" s="69">
        <v>0.48741422264123524</v>
      </c>
      <c r="D33" s="69">
        <v>0.42737482932168031</v>
      </c>
      <c r="E33" s="69">
        <v>0.46173716025241812</v>
      </c>
      <c r="F33" s="69">
        <v>0.45731337742530642</v>
      </c>
      <c r="G33" s="69">
        <v>0.4742646429488459</v>
      </c>
      <c r="H33" s="45">
        <v>0.46474537781370956</v>
      </c>
      <c r="I33" s="80">
        <v>0.46348938191155553</v>
      </c>
      <c r="L33" s="17"/>
      <c r="M33" s="17"/>
      <c r="N33" s="17"/>
      <c r="O33" s="17"/>
      <c r="P33" s="18"/>
      <c r="Q33" s="6"/>
      <c r="R33" s="6"/>
      <c r="S33" s="6"/>
      <c r="T33" s="6"/>
      <c r="U33" s="6"/>
      <c r="V33" s="6"/>
      <c r="W33" s="6"/>
      <c r="X33" s="6"/>
      <c r="Y33" s="6"/>
      <c r="Z33" s="6"/>
      <c r="AA33" s="5"/>
      <c r="AB33" s="5"/>
      <c r="AC33" s="5"/>
      <c r="AD33" s="5"/>
    </row>
    <row r="34" spans="1:35" ht="12.75" customHeight="1" x14ac:dyDescent="0.2">
      <c r="A34" s="59" t="s">
        <v>16</v>
      </c>
      <c r="B34" s="60">
        <v>-18.475895360000003</v>
      </c>
      <c r="C34" s="60">
        <v>-31.021269967999995</v>
      </c>
      <c r="D34" s="60">
        <v>-5.1140992760000135</v>
      </c>
      <c r="E34" s="60">
        <v>18.880398836000001</v>
      </c>
      <c r="F34" s="60">
        <v>18.269936359999996</v>
      </c>
      <c r="G34" s="60">
        <v>34.044473476</v>
      </c>
      <c r="H34" s="62">
        <v>71.194808671999994</v>
      </c>
      <c r="I34" s="38">
        <v>-82.762839172</v>
      </c>
      <c r="L34" s="17"/>
      <c r="M34" s="17"/>
      <c r="N34" s="17"/>
      <c r="O34" s="17"/>
      <c r="P34" s="18"/>
      <c r="Q34" s="6"/>
      <c r="R34" s="6"/>
      <c r="S34" s="6"/>
      <c r="T34" s="6"/>
      <c r="U34" s="6"/>
      <c r="V34" s="6"/>
      <c r="W34" s="6"/>
      <c r="X34" s="6"/>
      <c r="Y34" s="6"/>
      <c r="Z34" s="6"/>
      <c r="AA34" s="78"/>
      <c r="AB34" s="78"/>
      <c r="AC34" s="78"/>
      <c r="AD34" s="78"/>
    </row>
    <row r="35" spans="1:35" ht="5.25" customHeight="1" x14ac:dyDescent="0.2">
      <c r="A35" s="59"/>
      <c r="B35" s="60"/>
      <c r="C35" s="60"/>
      <c r="D35" s="60"/>
      <c r="E35" s="60"/>
      <c r="F35" s="60"/>
      <c r="G35" s="60"/>
      <c r="H35" s="62"/>
      <c r="I35" s="71"/>
      <c r="L35" s="17"/>
      <c r="M35" s="17"/>
      <c r="N35" s="17"/>
      <c r="O35" s="17"/>
      <c r="P35" s="18"/>
      <c r="Q35" s="6"/>
      <c r="R35" s="6"/>
      <c r="S35" s="6"/>
      <c r="T35" s="6"/>
      <c r="U35" s="6"/>
      <c r="V35" s="6"/>
      <c r="W35" s="6"/>
      <c r="X35" s="6"/>
      <c r="Y35" s="6"/>
      <c r="Z35" s="6"/>
      <c r="AA35" s="78"/>
      <c r="AB35" s="78"/>
      <c r="AC35" s="78"/>
      <c r="AD35" s="78"/>
    </row>
    <row r="36" spans="1:35" ht="14.25" customHeight="1" x14ac:dyDescent="0.2">
      <c r="A36" s="72" t="s">
        <v>18</v>
      </c>
      <c r="B36" s="73">
        <v>190.09658704399996</v>
      </c>
      <c r="C36" s="73">
        <v>86.080701356000063</v>
      </c>
      <c r="D36" s="73">
        <v>337.754360996</v>
      </c>
      <c r="E36" s="73">
        <v>42.440186152000003</v>
      </c>
      <c r="F36" s="73">
        <v>81.159654316000001</v>
      </c>
      <c r="G36" s="73">
        <v>89.706128980000017</v>
      </c>
      <c r="H36" s="74">
        <v>213.30596944800001</v>
      </c>
      <c r="I36" s="75">
        <v>388.14703605600005</v>
      </c>
      <c r="L36" s="17"/>
      <c r="M36" s="17"/>
      <c r="N36" s="17"/>
      <c r="O36" s="17"/>
      <c r="P36" s="18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35" x14ac:dyDescent="0.2">
      <c r="A37" s="55" t="s">
        <v>21</v>
      </c>
      <c r="B37" s="57"/>
      <c r="C37" s="57"/>
      <c r="D37" s="57"/>
      <c r="E37" s="57"/>
      <c r="F37" s="57"/>
      <c r="G37" s="57"/>
      <c r="H37" s="76"/>
      <c r="I37" s="77"/>
      <c r="L37" s="17"/>
      <c r="M37" s="17"/>
      <c r="N37" s="17"/>
      <c r="O37" s="17"/>
      <c r="P37" s="18"/>
      <c r="Q37" s="6"/>
      <c r="R37" s="6"/>
      <c r="S37" s="6"/>
      <c r="T37" s="6"/>
      <c r="U37" s="6"/>
      <c r="V37" s="6"/>
      <c r="W37" s="6"/>
      <c r="X37" s="6"/>
      <c r="Y37" s="6"/>
      <c r="Z37" s="6"/>
      <c r="AA37" s="5"/>
      <c r="AB37" s="5"/>
      <c r="AC37" s="5"/>
      <c r="AD37" s="5"/>
    </row>
    <row r="38" spans="1:35" x14ac:dyDescent="0.2">
      <c r="A38" s="59" t="s">
        <v>22</v>
      </c>
      <c r="B38" s="81">
        <v>326.97034775599997</v>
      </c>
      <c r="C38" s="81">
        <v>344.63476465600007</v>
      </c>
      <c r="D38" s="81">
        <v>322.09323863599997</v>
      </c>
      <c r="E38" s="81">
        <v>295.39930456399998</v>
      </c>
      <c r="F38" s="81">
        <v>280.03641083600002</v>
      </c>
      <c r="G38" s="81">
        <v>292.72128834000006</v>
      </c>
      <c r="H38" s="37">
        <v>868.15700374000005</v>
      </c>
      <c r="I38" s="38">
        <v>1019.2391893320001</v>
      </c>
      <c r="L38" s="17"/>
      <c r="M38" s="17"/>
      <c r="N38" s="17"/>
      <c r="O38" s="17"/>
      <c r="P38" s="18"/>
      <c r="Q38" s="6"/>
      <c r="R38" s="6"/>
      <c r="S38" s="6"/>
      <c r="T38" s="6"/>
      <c r="U38" s="6"/>
      <c r="V38" s="6"/>
      <c r="W38" s="6"/>
      <c r="X38" s="6"/>
      <c r="Y38" s="6"/>
      <c r="Z38" s="6"/>
      <c r="AA38" s="56"/>
      <c r="AB38" s="56"/>
      <c r="AC38" s="56"/>
      <c r="AD38" s="56"/>
    </row>
    <row r="39" spans="1:35" x14ac:dyDescent="0.2">
      <c r="A39" s="82" t="s">
        <v>14</v>
      </c>
      <c r="B39" s="81">
        <v>135.76295517200003</v>
      </c>
      <c r="C39" s="81">
        <v>159.21921376400002</v>
      </c>
      <c r="D39" s="81">
        <v>143.87389520399998</v>
      </c>
      <c r="E39" s="81">
        <v>134.694714492</v>
      </c>
      <c r="F39" s="81">
        <v>140.69581052800001</v>
      </c>
      <c r="G39" s="81">
        <v>125.95024457599997</v>
      </c>
      <c r="H39" s="37">
        <v>401.34076959600003</v>
      </c>
      <c r="I39" s="38">
        <v>442.60781328400003</v>
      </c>
      <c r="L39" s="17"/>
      <c r="M39" s="17"/>
      <c r="N39" s="17"/>
      <c r="O39" s="17"/>
      <c r="P39" s="18"/>
      <c r="Q39" s="6"/>
      <c r="R39" s="6"/>
      <c r="S39" s="6"/>
      <c r="T39" s="6"/>
      <c r="U39" s="6"/>
      <c r="V39" s="6"/>
      <c r="W39" s="6"/>
      <c r="X39" s="6"/>
      <c r="Y39" s="6"/>
      <c r="Z39" s="6"/>
      <c r="AA39" s="78"/>
      <c r="AB39" s="78"/>
      <c r="AC39" s="78"/>
      <c r="AD39" s="78"/>
    </row>
    <row r="40" spans="1:35" s="65" customFormat="1" x14ac:dyDescent="0.2">
      <c r="A40" s="68" t="s">
        <v>15</v>
      </c>
      <c r="B40" s="69">
        <v>0.41521488448032751</v>
      </c>
      <c r="C40" s="69">
        <v>0.46199405890733614</v>
      </c>
      <c r="D40" s="69">
        <v>0.44668399688635801</v>
      </c>
      <c r="E40" s="69">
        <v>0.45597505617288142</v>
      </c>
      <c r="F40" s="69">
        <v>0.50241970359489019</v>
      </c>
      <c r="G40" s="69">
        <v>0.43027360698722711</v>
      </c>
      <c r="H40" s="45">
        <v>0.46229053946121884</v>
      </c>
      <c r="I40" s="83">
        <v>0.43425313500168794</v>
      </c>
      <c r="L40" s="17"/>
      <c r="M40" s="17"/>
      <c r="N40" s="17"/>
      <c r="O40" s="17"/>
      <c r="P40" s="18"/>
      <c r="Q40" s="6"/>
      <c r="R40" s="6"/>
      <c r="S40" s="6"/>
      <c r="T40" s="6"/>
      <c r="U40" s="6"/>
      <c r="V40" s="6"/>
      <c r="W40" s="6"/>
      <c r="X40" s="6"/>
      <c r="Y40" s="6"/>
      <c r="Z40" s="6"/>
      <c r="AA40" s="78"/>
      <c r="AB40" s="78"/>
      <c r="AC40" s="78"/>
      <c r="AD40" s="78"/>
    </row>
    <row r="41" spans="1:35" x14ac:dyDescent="0.2">
      <c r="A41" s="59" t="s">
        <v>16</v>
      </c>
      <c r="B41" s="81">
        <v>3.7229148840000006</v>
      </c>
      <c r="C41" s="81">
        <v>24.701074788</v>
      </c>
      <c r="D41" s="81">
        <v>1.8275428600000003</v>
      </c>
      <c r="E41" s="81">
        <v>8.5895887480000006</v>
      </c>
      <c r="F41" s="81">
        <v>11.733621536000003</v>
      </c>
      <c r="G41" s="81">
        <v>1.2574483479999983</v>
      </c>
      <c r="H41" s="37">
        <v>21.580658632000002</v>
      </c>
      <c r="I41" s="38">
        <v>41.856910264</v>
      </c>
      <c r="L41" s="17"/>
      <c r="M41" s="17"/>
      <c r="N41" s="17"/>
      <c r="O41" s="17"/>
      <c r="P41" s="18"/>
      <c r="Q41" s="6"/>
      <c r="R41" s="6"/>
      <c r="S41" s="6"/>
      <c r="T41" s="6"/>
      <c r="U41" s="6"/>
      <c r="V41" s="6"/>
      <c r="W41" s="6"/>
      <c r="X41" s="6"/>
      <c r="Y41" s="6"/>
      <c r="Z41" s="6"/>
      <c r="AA41" s="79"/>
      <c r="AB41" s="79"/>
      <c r="AC41" s="79"/>
      <c r="AD41" s="79"/>
    </row>
    <row r="42" spans="1:35" ht="5.25" customHeight="1" x14ac:dyDescent="0.2">
      <c r="A42" s="59"/>
      <c r="B42" s="81"/>
      <c r="C42" s="81"/>
      <c r="D42" s="81"/>
      <c r="E42" s="81"/>
      <c r="F42" s="81"/>
      <c r="G42" s="81"/>
      <c r="H42" s="62"/>
      <c r="I42" s="63"/>
      <c r="L42" s="17"/>
      <c r="M42" s="17"/>
      <c r="N42" s="17"/>
      <c r="O42" s="17"/>
      <c r="P42" s="18"/>
      <c r="Q42" s="6"/>
      <c r="R42" s="6"/>
      <c r="S42" s="6"/>
      <c r="T42" s="6"/>
      <c r="U42" s="6"/>
      <c r="V42" s="6"/>
      <c r="W42" s="6"/>
      <c r="X42" s="6"/>
      <c r="Y42" s="6"/>
      <c r="Z42" s="6"/>
      <c r="AA42" s="79"/>
      <c r="AB42" s="79"/>
      <c r="AC42" s="79"/>
      <c r="AD42" s="79"/>
    </row>
    <row r="43" spans="1:35" ht="13.5" customHeight="1" x14ac:dyDescent="0.2">
      <c r="A43" s="72" t="s">
        <v>18</v>
      </c>
      <c r="B43" s="73">
        <v>104.04224844000002</v>
      </c>
      <c r="C43" s="73">
        <v>107.32193955599998</v>
      </c>
      <c r="D43" s="73">
        <v>47.734430900000014</v>
      </c>
      <c r="E43" s="73">
        <v>35.392269171999999</v>
      </c>
      <c r="F43" s="73">
        <v>25.828082435999999</v>
      </c>
      <c r="G43" s="73">
        <v>24.011249443999997</v>
      </c>
      <c r="H43" s="74">
        <v>85.231601052000002</v>
      </c>
      <c r="I43" s="75">
        <v>340.93162183599998</v>
      </c>
      <c r="L43" s="17"/>
      <c r="M43" s="17"/>
      <c r="N43" s="17"/>
      <c r="O43" s="17"/>
      <c r="P43" s="18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35" x14ac:dyDescent="0.2">
      <c r="A44" s="84" t="s">
        <v>23</v>
      </c>
      <c r="B44" s="57"/>
      <c r="C44" s="57"/>
      <c r="D44" s="57"/>
      <c r="E44" s="57"/>
      <c r="F44" s="57"/>
      <c r="G44" s="57"/>
      <c r="H44" s="58"/>
      <c r="I44" s="26"/>
      <c r="L44" s="17"/>
      <c r="M44" s="17"/>
      <c r="N44" s="17"/>
      <c r="O44" s="17"/>
      <c r="P44" s="18"/>
      <c r="Q44" s="6"/>
      <c r="R44" s="6"/>
      <c r="S44" s="6"/>
      <c r="T44" s="6"/>
      <c r="U44" s="6"/>
      <c r="V44" s="6"/>
      <c r="W44" s="6"/>
      <c r="X44" s="6"/>
      <c r="Y44" s="6"/>
      <c r="Z44" s="6"/>
      <c r="AA44" s="67"/>
      <c r="AB44" s="67"/>
      <c r="AC44" s="67"/>
      <c r="AD44" s="67"/>
    </row>
    <row r="45" spans="1:35" x14ac:dyDescent="0.2">
      <c r="A45" s="59" t="s">
        <v>11</v>
      </c>
      <c r="B45" s="60">
        <v>168.22154434800004</v>
      </c>
      <c r="C45" s="60">
        <v>175.59981956399997</v>
      </c>
      <c r="D45" s="60">
        <v>176.24158780799996</v>
      </c>
      <c r="E45" s="60">
        <v>177.53473571600003</v>
      </c>
      <c r="F45" s="60">
        <v>178.810583068</v>
      </c>
      <c r="G45" s="60">
        <v>185.39879955999999</v>
      </c>
      <c r="H45" s="62">
        <v>541.74411834399996</v>
      </c>
      <c r="I45" s="63">
        <v>503.53323160400004</v>
      </c>
      <c r="L45" s="17"/>
      <c r="M45" s="17"/>
      <c r="N45" s="17"/>
      <c r="O45" s="17"/>
      <c r="P45" s="18"/>
      <c r="Q45" s="6"/>
      <c r="R45" s="6"/>
      <c r="S45" s="6"/>
      <c r="T45" s="6"/>
      <c r="U45" s="6"/>
      <c r="V45" s="6"/>
      <c r="W45" s="6"/>
      <c r="X45" s="6"/>
      <c r="Y45" s="6"/>
      <c r="Z45" s="6"/>
      <c r="AA45" s="67"/>
      <c r="AB45" s="67"/>
      <c r="AC45" s="67"/>
      <c r="AD45" s="67"/>
    </row>
    <row r="46" spans="1:35" x14ac:dyDescent="0.2">
      <c r="A46" s="64" t="s">
        <v>12</v>
      </c>
      <c r="B46" s="61">
        <v>149.82614325744004</v>
      </c>
      <c r="C46" s="61">
        <v>155.42790676139998</v>
      </c>
      <c r="D46" s="61">
        <v>154.88046499328004</v>
      </c>
      <c r="E46" s="61">
        <v>155.92501764216001</v>
      </c>
      <c r="F46" s="61">
        <v>153.83152953688</v>
      </c>
      <c r="G46" s="61">
        <v>159.77564358287998</v>
      </c>
      <c r="H46" s="37">
        <v>469.53219076191999</v>
      </c>
      <c r="I46" s="38">
        <v>447.28282719484002</v>
      </c>
      <c r="L46" s="85"/>
      <c r="M46" s="85"/>
      <c r="N46" s="85"/>
      <c r="O46" s="86"/>
      <c r="P46" s="85"/>
      <c r="Q46" s="85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5" x14ac:dyDescent="0.2">
      <c r="A47" s="64" t="s">
        <v>24</v>
      </c>
      <c r="B47" s="61">
        <v>18.395401090560004</v>
      </c>
      <c r="C47" s="61">
        <v>20.171912802599987</v>
      </c>
      <c r="D47" s="61">
        <v>21.361122814720002</v>
      </c>
      <c r="E47" s="61">
        <v>21.609718073840003</v>
      </c>
      <c r="F47" s="61">
        <v>24.979053531120012</v>
      </c>
      <c r="G47" s="61">
        <v>25.623155977119985</v>
      </c>
      <c r="H47" s="37">
        <v>72.211927582079994</v>
      </c>
      <c r="I47" s="38">
        <v>56.250404409159991</v>
      </c>
      <c r="L47" s="85"/>
      <c r="M47" s="85"/>
      <c r="N47" s="85"/>
      <c r="O47" s="86"/>
      <c r="P47" s="85"/>
      <c r="Q47" s="85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5" x14ac:dyDescent="0.2">
      <c r="A48" s="59" t="s">
        <v>14</v>
      </c>
      <c r="B48" s="60">
        <v>90.178736232000006</v>
      </c>
      <c r="C48" s="60">
        <v>93.112416227999987</v>
      </c>
      <c r="D48" s="60">
        <v>86.441816136000014</v>
      </c>
      <c r="E48" s="60">
        <v>97.099233244000004</v>
      </c>
      <c r="F48" s="60">
        <v>93.811852991999999</v>
      </c>
      <c r="G48" s="60">
        <v>102.67001227600002</v>
      </c>
      <c r="H48" s="62">
        <v>293.58109851200004</v>
      </c>
      <c r="I48" s="38">
        <v>271.06071761600003</v>
      </c>
      <c r="L48" s="85"/>
      <c r="M48" s="85"/>
      <c r="N48" s="85"/>
      <c r="O48" s="86"/>
      <c r="P48" s="85"/>
      <c r="Q48" s="85"/>
      <c r="R48" s="67"/>
      <c r="S48" s="67"/>
      <c r="T48" s="67"/>
      <c r="U48" s="67"/>
      <c r="V48" s="67"/>
      <c r="W48" s="67"/>
      <c r="X48" s="87"/>
      <c r="Y48" s="87"/>
      <c r="Z48" s="87"/>
      <c r="AA48" s="87"/>
      <c r="AB48" s="87"/>
      <c r="AC48" s="87"/>
      <c r="AD48" s="87"/>
      <c r="AE48" s="57"/>
      <c r="AF48" s="57"/>
      <c r="AG48" s="57"/>
      <c r="AH48" s="57"/>
      <c r="AI48" s="57"/>
    </row>
    <row r="49" spans="1:35" s="65" customFormat="1" ht="15" customHeight="1" x14ac:dyDescent="0.2">
      <c r="A49" s="68" t="s">
        <v>15</v>
      </c>
      <c r="B49" s="69">
        <v>0.53607126591019272</v>
      </c>
      <c r="C49" s="69">
        <v>0.53025348465158173</v>
      </c>
      <c r="D49" s="69">
        <v>0.49047343031300267</v>
      </c>
      <c r="E49" s="69">
        <v>0.5469309025774447</v>
      </c>
      <c r="F49" s="69">
        <v>0.52464373966234557</v>
      </c>
      <c r="G49" s="69">
        <v>0.55377927214018052</v>
      </c>
      <c r="H49" s="45">
        <v>0.54191838650582291</v>
      </c>
      <c r="I49" s="80">
        <v>0.53831743488416617</v>
      </c>
      <c r="L49" s="88"/>
      <c r="M49" s="89"/>
      <c r="N49" s="89"/>
      <c r="O49" s="90"/>
      <c r="P49" s="89"/>
      <c r="Q49" s="89"/>
      <c r="X49" s="91"/>
      <c r="Y49" s="91"/>
      <c r="Z49" s="91"/>
      <c r="AA49" s="92"/>
      <c r="AB49" s="91"/>
      <c r="AC49" s="91"/>
      <c r="AD49" s="91"/>
      <c r="AE49" s="91"/>
      <c r="AF49" s="92"/>
      <c r="AG49" s="91"/>
      <c r="AH49" s="91"/>
      <c r="AI49" s="91"/>
    </row>
    <row r="50" spans="1:35" x14ac:dyDescent="0.2">
      <c r="A50" s="59" t="s">
        <v>16</v>
      </c>
      <c r="B50" s="60">
        <v>29.905796024000004</v>
      </c>
      <c r="C50" s="60">
        <v>26.441291032000002</v>
      </c>
      <c r="D50" s="60">
        <v>24.170799015999993</v>
      </c>
      <c r="E50" s="60">
        <v>32.830413824000004</v>
      </c>
      <c r="F50" s="60">
        <v>31.898380696</v>
      </c>
      <c r="G50" s="60">
        <v>33.047631916</v>
      </c>
      <c r="H50" s="62">
        <v>97.776426436000008</v>
      </c>
      <c r="I50" s="38">
        <v>84.071365352000015</v>
      </c>
      <c r="L50" s="85"/>
      <c r="M50" s="85"/>
      <c r="N50" s="85"/>
      <c r="O50" s="86"/>
      <c r="P50" s="85"/>
      <c r="Q50" s="85"/>
      <c r="X50" s="93"/>
      <c r="Y50" s="93"/>
      <c r="Z50" s="93"/>
      <c r="AA50" s="87"/>
      <c r="AB50" s="93"/>
      <c r="AC50" s="93"/>
      <c r="AD50" s="93"/>
      <c r="AE50" s="93"/>
      <c r="AF50" s="87"/>
      <c r="AG50" s="93"/>
      <c r="AH50" s="93"/>
      <c r="AI50" s="93"/>
    </row>
    <row r="51" spans="1:35" ht="6.75" customHeight="1" x14ac:dyDescent="0.2">
      <c r="A51" s="59"/>
      <c r="B51" s="60"/>
      <c r="C51" s="60"/>
      <c r="D51" s="60"/>
      <c r="E51" s="60"/>
      <c r="F51" s="60"/>
      <c r="G51" s="60"/>
      <c r="H51" s="62"/>
      <c r="I51" s="63"/>
      <c r="L51" s="85"/>
      <c r="M51" s="85"/>
      <c r="N51" s="85"/>
      <c r="O51" s="86"/>
      <c r="P51" s="85"/>
      <c r="Q51" s="85"/>
      <c r="X51" s="93"/>
      <c r="Y51" s="93"/>
      <c r="Z51" s="93"/>
      <c r="AA51" s="87"/>
      <c r="AB51" s="93"/>
      <c r="AC51" s="93"/>
      <c r="AD51" s="93"/>
      <c r="AE51" s="93"/>
      <c r="AF51" s="87"/>
      <c r="AG51" s="93"/>
      <c r="AH51" s="93"/>
      <c r="AI51" s="93"/>
    </row>
    <row r="52" spans="1:35" ht="14.25" customHeight="1" x14ac:dyDescent="0.2">
      <c r="A52" s="72" t="s">
        <v>18</v>
      </c>
      <c r="B52" s="73">
        <v>50.724131743999997</v>
      </c>
      <c r="C52" s="73">
        <v>48.525313460000014</v>
      </c>
      <c r="D52" s="73">
        <v>48.157058767999978</v>
      </c>
      <c r="E52" s="73">
        <v>20.454474820000002</v>
      </c>
      <c r="F52" s="73">
        <v>42.239719391999998</v>
      </c>
      <c r="G52" s="73">
        <v>35.529575172000008</v>
      </c>
      <c r="H52" s="74">
        <v>98.223769384000008</v>
      </c>
      <c r="I52" s="75">
        <v>127.11734557600002</v>
      </c>
      <c r="L52" s="17"/>
      <c r="M52" s="17"/>
      <c r="N52" s="17"/>
      <c r="O52" s="17"/>
      <c r="P52" s="18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35" x14ac:dyDescent="0.2">
      <c r="A53" s="55" t="s">
        <v>25</v>
      </c>
      <c r="B53" s="57"/>
      <c r="C53" s="57"/>
      <c r="D53" s="57"/>
      <c r="E53" s="57"/>
      <c r="F53" s="57"/>
      <c r="G53" s="57"/>
      <c r="H53" s="76"/>
      <c r="I53" s="77"/>
      <c r="L53" s="17"/>
      <c r="M53" s="17"/>
      <c r="N53" s="17"/>
      <c r="O53" s="17"/>
      <c r="P53" s="18"/>
      <c r="Q53" s="6"/>
      <c r="R53" s="6"/>
      <c r="S53" s="6"/>
      <c r="T53" s="6"/>
      <c r="U53" s="6"/>
      <c r="V53" s="6"/>
      <c r="W53" s="6"/>
      <c r="X53" s="6"/>
      <c r="Y53" s="6"/>
      <c r="Z53" s="6"/>
      <c r="AA53" s="5"/>
      <c r="AB53" s="5"/>
      <c r="AC53" s="5"/>
      <c r="AD53" s="5"/>
    </row>
    <row r="54" spans="1:35" x14ac:dyDescent="0.2">
      <c r="A54" s="59" t="s">
        <v>22</v>
      </c>
      <c r="B54" s="81">
        <v>75.379071715999984</v>
      </c>
      <c r="C54" s="81">
        <v>74.704075419999995</v>
      </c>
      <c r="D54" s="81">
        <v>77.600682796000029</v>
      </c>
      <c r="E54" s="81">
        <v>91.586397344000005</v>
      </c>
      <c r="F54" s="81">
        <v>105.280199336</v>
      </c>
      <c r="G54" s="81">
        <v>106.57829025999997</v>
      </c>
      <c r="H54" s="37">
        <v>303.44488694</v>
      </c>
      <c r="I54" s="38">
        <v>214.776242096</v>
      </c>
      <c r="L54" s="17"/>
      <c r="M54" s="17"/>
      <c r="N54" s="17"/>
      <c r="O54" s="17"/>
      <c r="P54" s="18"/>
      <c r="Q54" s="6"/>
      <c r="R54" s="6"/>
      <c r="S54" s="6"/>
      <c r="T54" s="6"/>
      <c r="U54" s="6"/>
      <c r="V54" s="6"/>
      <c r="W54" s="6"/>
      <c r="X54" s="6"/>
      <c r="Y54" s="6"/>
      <c r="Z54" s="6"/>
      <c r="AA54" s="56"/>
      <c r="AB54" s="56"/>
      <c r="AC54" s="56"/>
      <c r="AD54" s="56"/>
    </row>
    <row r="55" spans="1:35" x14ac:dyDescent="0.2">
      <c r="A55" s="82" t="s">
        <v>14</v>
      </c>
      <c r="B55" s="81">
        <v>2.0543723720000004</v>
      </c>
      <c r="C55" s="81">
        <v>-3.382945228000001</v>
      </c>
      <c r="D55" s="81">
        <v>-12.729913872000001</v>
      </c>
      <c r="E55" s="81">
        <v>2.4077980160000001</v>
      </c>
      <c r="F55" s="81">
        <v>-3.2610175000000003</v>
      </c>
      <c r="G55" s="81">
        <v>-1.0805982199999999</v>
      </c>
      <c r="H55" s="37">
        <v>-1.933817704</v>
      </c>
      <c r="I55" s="38">
        <v>-8.1979920360000005</v>
      </c>
      <c r="L55" s="17"/>
      <c r="M55" s="17"/>
      <c r="N55" s="17"/>
      <c r="O55" s="17"/>
      <c r="P55" s="18"/>
      <c r="Q55" s="6"/>
      <c r="R55" s="6"/>
      <c r="S55" s="6"/>
      <c r="T55" s="6"/>
      <c r="U55" s="6"/>
      <c r="V55" s="6"/>
      <c r="W55" s="6"/>
      <c r="X55" s="6"/>
      <c r="Y55" s="6"/>
      <c r="Z55" s="6"/>
      <c r="AA55" s="78"/>
      <c r="AB55" s="78"/>
      <c r="AC55" s="78"/>
      <c r="AD55" s="78"/>
    </row>
    <row r="56" spans="1:35" s="65" customFormat="1" x14ac:dyDescent="0.2">
      <c r="A56" s="68" t="s">
        <v>15</v>
      </c>
      <c r="B56" s="69">
        <v>2.7253882612671372E-2</v>
      </c>
      <c r="C56" s="69">
        <v>-4.5284614112154703E-2</v>
      </c>
      <c r="D56" s="69">
        <v>-0.16404383844746495</v>
      </c>
      <c r="E56" s="69">
        <v>2.6289908608985585E-2</v>
      </c>
      <c r="F56" s="69">
        <v>-3.0974651649286089E-2</v>
      </c>
      <c r="G56" s="69">
        <v>-1.0139008773398954E-2</v>
      </c>
      <c r="H56" s="45">
        <v>-6.3728795152919243E-3</v>
      </c>
      <c r="I56" s="83">
        <v>-3.816992026676623E-2</v>
      </c>
      <c r="L56" s="17"/>
      <c r="M56" s="17"/>
      <c r="N56" s="17"/>
      <c r="O56" s="17"/>
      <c r="P56" s="18"/>
      <c r="Q56" s="6"/>
      <c r="R56" s="6"/>
      <c r="S56" s="6"/>
      <c r="T56" s="6"/>
      <c r="U56" s="6"/>
      <c r="V56" s="6"/>
      <c r="W56" s="6"/>
      <c r="X56" s="6"/>
      <c r="Y56" s="6"/>
      <c r="Z56" s="6"/>
      <c r="AA56" s="78"/>
      <c r="AB56" s="78"/>
      <c r="AC56" s="78"/>
      <c r="AD56" s="78"/>
    </row>
    <row r="57" spans="1:35" x14ac:dyDescent="0.2">
      <c r="A57" s="59" t="s">
        <v>16</v>
      </c>
      <c r="B57" s="81">
        <v>-40.645871344</v>
      </c>
      <c r="C57" s="81">
        <v>-38.911421951999991</v>
      </c>
      <c r="D57" s="81">
        <v>-41.071794556000015</v>
      </c>
      <c r="E57" s="81">
        <v>52.222414816000004</v>
      </c>
      <c r="F57" s="81">
        <v>-30.410532880000005</v>
      </c>
      <c r="G57" s="81">
        <v>-156.26795859999999</v>
      </c>
      <c r="H57" s="37">
        <v>-134.45607666400002</v>
      </c>
      <c r="I57" s="38">
        <v>-121.88379008</v>
      </c>
      <c r="L57" s="17"/>
      <c r="M57" s="17"/>
      <c r="N57" s="17"/>
      <c r="O57" s="17"/>
      <c r="P57" s="18"/>
      <c r="Q57" s="6"/>
      <c r="R57" s="6"/>
      <c r="S57" s="6"/>
      <c r="T57" s="6"/>
      <c r="U57" s="6"/>
      <c r="V57" s="6"/>
      <c r="W57" s="6"/>
      <c r="X57" s="6"/>
      <c r="Y57" s="6"/>
      <c r="Z57" s="6"/>
      <c r="AA57" s="79"/>
      <c r="AB57" s="79"/>
      <c r="AC57" s="79"/>
      <c r="AD57" s="79"/>
    </row>
    <row r="58" spans="1:35" ht="5.25" customHeight="1" x14ac:dyDescent="0.2">
      <c r="A58" s="59"/>
      <c r="B58" s="81"/>
      <c r="C58" s="81"/>
      <c r="D58" s="81"/>
      <c r="E58" s="81"/>
      <c r="F58" s="81"/>
      <c r="G58" s="81"/>
      <c r="H58" s="62"/>
      <c r="I58" s="63"/>
      <c r="L58" s="17"/>
      <c r="M58" s="17"/>
      <c r="N58" s="17"/>
      <c r="O58" s="17"/>
      <c r="P58" s="18"/>
      <c r="Q58" s="6"/>
      <c r="R58" s="6"/>
      <c r="S58" s="6"/>
      <c r="T58" s="6"/>
      <c r="U58" s="6"/>
      <c r="V58" s="6"/>
      <c r="W58" s="6"/>
      <c r="X58" s="6"/>
      <c r="Y58" s="6"/>
      <c r="Z58" s="6"/>
      <c r="AA58" s="79"/>
      <c r="AB58" s="79"/>
      <c r="AC58" s="79"/>
      <c r="AD58" s="79"/>
    </row>
    <row r="59" spans="1:35" ht="14.25" customHeight="1" x14ac:dyDescent="0.2">
      <c r="A59" s="72" t="s">
        <v>18</v>
      </c>
      <c r="B59" s="73">
        <v>57.369742144000007</v>
      </c>
      <c r="C59" s="73">
        <v>87.196724524000004</v>
      </c>
      <c r="D59" s="73">
        <v>154.45442095199999</v>
      </c>
      <c r="E59" s="73">
        <v>57.647924100000004</v>
      </c>
      <c r="F59" s="73">
        <v>69.821199447999987</v>
      </c>
      <c r="G59" s="73">
        <v>34.843594396000015</v>
      </c>
      <c r="H59" s="74">
        <v>162.31271794400001</v>
      </c>
      <c r="I59" s="75">
        <v>210.93634250000002</v>
      </c>
      <c r="L59" s="17"/>
      <c r="M59" s="17"/>
      <c r="N59" s="17"/>
      <c r="O59" s="17"/>
      <c r="P59" s="18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35" ht="14.25" customHeight="1" x14ac:dyDescent="0.2">
      <c r="A60" s="27" t="s">
        <v>26</v>
      </c>
      <c r="B60" s="94"/>
      <c r="C60" s="94"/>
      <c r="D60" s="94"/>
      <c r="E60" s="94"/>
      <c r="F60" s="94"/>
      <c r="G60" s="94"/>
      <c r="H60" s="58"/>
      <c r="I60" s="26"/>
      <c r="L60" s="85"/>
      <c r="M60" s="85"/>
      <c r="N60" s="85"/>
      <c r="O60" s="86"/>
      <c r="P60" s="85"/>
      <c r="Q60" s="85"/>
      <c r="X60" s="95"/>
      <c r="Y60" s="95"/>
      <c r="Z60" s="95"/>
      <c r="AA60" s="87"/>
      <c r="AB60" s="95"/>
      <c r="AC60" s="95"/>
      <c r="AD60" s="95"/>
      <c r="AE60" s="95"/>
      <c r="AF60" s="87"/>
      <c r="AG60" s="95"/>
      <c r="AH60" s="95"/>
      <c r="AI60" s="95"/>
    </row>
    <row r="61" spans="1:35" ht="12.6" customHeight="1" x14ac:dyDescent="0.2">
      <c r="A61" s="31" t="s">
        <v>11</v>
      </c>
      <c r="B61" s="48">
        <v>612.10328270000014</v>
      </c>
      <c r="C61" s="48">
        <v>624.15435570799991</v>
      </c>
      <c r="D61" s="48">
        <v>562.39823608800009</v>
      </c>
      <c r="E61" s="48">
        <v>580.78378410000005</v>
      </c>
      <c r="F61" s="48">
        <v>582.13020673599988</v>
      </c>
      <c r="G61" s="48">
        <v>603.49996335200024</v>
      </c>
      <c r="H61" s="37">
        <v>1766.4139541880002</v>
      </c>
      <c r="I61" s="38">
        <v>1824.5267964040002</v>
      </c>
      <c r="L61" s="85"/>
      <c r="M61" s="85"/>
      <c r="N61" s="85"/>
      <c r="O61" s="86"/>
      <c r="P61" s="85"/>
      <c r="Q61" s="85"/>
      <c r="X61" s="95"/>
      <c r="Y61" s="95"/>
      <c r="Z61" s="95"/>
      <c r="AA61" s="87"/>
      <c r="AB61" s="95"/>
      <c r="AC61" s="95"/>
      <c r="AD61" s="95"/>
      <c r="AE61" s="95"/>
      <c r="AF61" s="87"/>
      <c r="AG61" s="95"/>
      <c r="AH61" s="95"/>
      <c r="AI61" s="95"/>
    </row>
    <row r="62" spans="1:35" ht="12.6" customHeight="1" x14ac:dyDescent="0.2">
      <c r="A62" s="31" t="s">
        <v>14</v>
      </c>
      <c r="B62" s="48">
        <v>210.35443967200004</v>
      </c>
      <c r="C62" s="48">
        <v>235.39603334000006</v>
      </c>
      <c r="D62" s="48">
        <v>191.61958519599997</v>
      </c>
      <c r="E62" s="48">
        <v>188.59143867200001</v>
      </c>
      <c r="F62" s="48">
        <v>195.329867928</v>
      </c>
      <c r="G62" s="48">
        <v>216.27782051200009</v>
      </c>
      <c r="H62" s="37">
        <v>600.19912711200004</v>
      </c>
      <c r="I62" s="38">
        <v>639.58755010800007</v>
      </c>
      <c r="L62" s="85"/>
      <c r="M62" s="85"/>
      <c r="N62" s="85"/>
      <c r="O62" s="86"/>
      <c r="P62" s="85"/>
      <c r="Q62" s="85"/>
      <c r="X62" s="95"/>
      <c r="Y62" s="95"/>
      <c r="Z62" s="95"/>
      <c r="AA62" s="87"/>
      <c r="AB62" s="95"/>
      <c r="AC62" s="95"/>
      <c r="AD62" s="95"/>
      <c r="AE62" s="95"/>
      <c r="AF62" s="87"/>
      <c r="AG62" s="95"/>
      <c r="AH62" s="95"/>
      <c r="AI62" s="95"/>
    </row>
    <row r="63" spans="1:35" ht="12.6" customHeight="1" x14ac:dyDescent="0.2">
      <c r="A63" s="43" t="s">
        <v>15</v>
      </c>
      <c r="B63" s="96">
        <v>0.34365840801265157</v>
      </c>
      <c r="C63" s="96">
        <v>0.37714394073719504</v>
      </c>
      <c r="D63" s="96">
        <v>0.34071868099887975</v>
      </c>
      <c r="E63" s="96">
        <v>0.32471884345780583</v>
      </c>
      <c r="F63" s="96">
        <v>0.3355432610570292</v>
      </c>
      <c r="G63" s="96">
        <v>0.35837254953709563</v>
      </c>
      <c r="H63" s="45">
        <v>0.33978395929730104</v>
      </c>
      <c r="I63" s="80">
        <v>0.35054982550466079</v>
      </c>
      <c r="L63" s="85"/>
      <c r="M63" s="85"/>
      <c r="N63" s="85"/>
      <c r="O63" s="86"/>
      <c r="P63" s="85"/>
      <c r="Q63" s="85"/>
      <c r="X63" s="95"/>
      <c r="Y63" s="95"/>
      <c r="Z63" s="95"/>
      <c r="AA63" s="87"/>
      <c r="AB63" s="95"/>
      <c r="AC63" s="95"/>
      <c r="AD63" s="95"/>
      <c r="AE63" s="95"/>
      <c r="AF63" s="87"/>
      <c r="AG63" s="95"/>
      <c r="AH63" s="95"/>
      <c r="AI63" s="95"/>
    </row>
    <row r="64" spans="1:35" ht="14.25" customHeight="1" x14ac:dyDescent="0.2">
      <c r="A64" s="31" t="s">
        <v>16</v>
      </c>
      <c r="B64" s="48">
        <v>52.654104880000006</v>
      </c>
      <c r="C64" s="48">
        <v>56.273216427999998</v>
      </c>
      <c r="D64" s="48">
        <v>1.631744504000002</v>
      </c>
      <c r="E64" s="48">
        <v>40.985017164000006</v>
      </c>
      <c r="F64" s="48">
        <v>40.450072987999995</v>
      </c>
      <c r="G64" s="48">
        <v>51.682527624000002</v>
      </c>
      <c r="H64" s="37">
        <v>133.117617776</v>
      </c>
      <c r="I64" s="38">
        <v>112.0142348</v>
      </c>
      <c r="L64" s="85"/>
      <c r="M64" s="85"/>
      <c r="N64" s="85"/>
      <c r="O64" s="86"/>
      <c r="P64" s="85"/>
      <c r="Q64" s="85"/>
      <c r="X64" s="95"/>
      <c r="Y64" s="95"/>
      <c r="Z64" s="95"/>
      <c r="AA64" s="87"/>
      <c r="AB64" s="95"/>
      <c r="AC64" s="95"/>
      <c r="AD64" s="95"/>
      <c r="AE64" s="95"/>
      <c r="AF64" s="87"/>
      <c r="AG64" s="95"/>
      <c r="AH64" s="95"/>
      <c r="AI64" s="95"/>
    </row>
    <row r="65" spans="1:35" ht="4.5" customHeight="1" x14ac:dyDescent="0.2">
      <c r="A65" s="31"/>
      <c r="B65" s="48"/>
      <c r="C65" s="48"/>
      <c r="D65" s="48"/>
      <c r="E65" s="48"/>
      <c r="F65" s="48"/>
      <c r="G65" s="48"/>
      <c r="H65" s="62"/>
      <c r="I65" s="63"/>
      <c r="L65" s="85"/>
      <c r="M65" s="85"/>
      <c r="N65" s="85"/>
      <c r="O65" s="86"/>
      <c r="P65" s="85"/>
      <c r="Q65" s="85"/>
      <c r="X65" s="95"/>
      <c r="Y65" s="95"/>
      <c r="Z65" s="95"/>
      <c r="AA65" s="87"/>
      <c r="AB65" s="95"/>
      <c r="AC65" s="95"/>
      <c r="AD65" s="95"/>
      <c r="AE65" s="95"/>
      <c r="AF65" s="87"/>
      <c r="AG65" s="95"/>
      <c r="AH65" s="95"/>
      <c r="AI65" s="95"/>
    </row>
    <row r="66" spans="1:35" ht="14.25" customHeight="1" x14ac:dyDescent="0.2">
      <c r="A66" s="97" t="s">
        <v>18</v>
      </c>
      <c r="B66" s="98">
        <v>140.90314258799998</v>
      </c>
      <c r="C66" s="98">
        <v>96.166376280000023</v>
      </c>
      <c r="D66" s="98">
        <v>143.376847484</v>
      </c>
      <c r="E66" s="98">
        <v>86.622785444000002</v>
      </c>
      <c r="F66" s="98">
        <v>89.46584347999999</v>
      </c>
      <c r="G66" s="98">
        <v>94.892451212000012</v>
      </c>
      <c r="H66" s="74">
        <v>270.981080136</v>
      </c>
      <c r="I66" s="75">
        <v>330.86736664800003</v>
      </c>
      <c r="L66" s="85"/>
      <c r="M66" s="85"/>
      <c r="N66" s="85"/>
      <c r="O66" s="86"/>
      <c r="P66" s="85"/>
      <c r="Q66" s="85"/>
      <c r="X66" s="95"/>
      <c r="Y66" s="95"/>
      <c r="Z66" s="95"/>
      <c r="AA66" s="87"/>
      <c r="AB66" s="95"/>
      <c r="AC66" s="95"/>
      <c r="AD66" s="95"/>
      <c r="AE66" s="95"/>
      <c r="AF66" s="87"/>
      <c r="AG66" s="95"/>
      <c r="AH66" s="95"/>
      <c r="AI66" s="95"/>
    </row>
    <row r="67" spans="1:35" x14ac:dyDescent="0.2">
      <c r="A67" s="99" t="s">
        <v>27</v>
      </c>
      <c r="B67" s="57"/>
      <c r="C67" s="57"/>
      <c r="D67" s="57"/>
      <c r="E67" s="57"/>
      <c r="F67" s="57"/>
      <c r="G67" s="57"/>
      <c r="H67" s="58"/>
      <c r="I67" s="26"/>
      <c r="L67" s="85"/>
      <c r="M67" s="85"/>
      <c r="N67" s="85"/>
      <c r="O67" s="86"/>
      <c r="P67" s="85"/>
      <c r="Q67" s="85"/>
      <c r="X67" s="57"/>
      <c r="Y67" s="57"/>
      <c r="Z67" s="57"/>
      <c r="AA67" s="87"/>
      <c r="AB67" s="57"/>
      <c r="AC67" s="57"/>
      <c r="AD67" s="57"/>
      <c r="AE67" s="57"/>
      <c r="AF67" s="87"/>
      <c r="AG67" s="100"/>
      <c r="AH67" s="57"/>
      <c r="AI67" s="57"/>
    </row>
    <row r="68" spans="1:35" x14ac:dyDescent="0.2">
      <c r="A68" s="59" t="s">
        <v>22</v>
      </c>
      <c r="B68" s="60">
        <v>155.59910241338704</v>
      </c>
      <c r="C68" s="60">
        <v>157.90844961182574</v>
      </c>
      <c r="D68" s="60">
        <v>161.71853266508768</v>
      </c>
      <c r="E68" s="60">
        <v>165.74525048170173</v>
      </c>
      <c r="F68" s="60">
        <v>166.52165777670459</v>
      </c>
      <c r="G68" s="60">
        <v>160.53038931085186</v>
      </c>
      <c r="H68" s="37">
        <v>492.79729756925815</v>
      </c>
      <c r="I68" s="38">
        <v>463.05605462177937</v>
      </c>
      <c r="L68" s="85"/>
      <c r="M68" s="101"/>
      <c r="N68" s="85"/>
      <c r="O68" s="102"/>
      <c r="P68" s="85"/>
      <c r="Q68" s="85"/>
      <c r="X68" s="103"/>
      <c r="Y68" s="103"/>
      <c r="Z68" s="103"/>
      <c r="AA68" s="87"/>
      <c r="AB68" s="103"/>
      <c r="AC68" s="103"/>
      <c r="AD68" s="103"/>
      <c r="AE68" s="103"/>
      <c r="AF68" s="87"/>
      <c r="AG68" s="103"/>
      <c r="AH68" s="103"/>
      <c r="AI68" s="103"/>
    </row>
    <row r="69" spans="1:35" x14ac:dyDescent="0.2">
      <c r="A69" s="59" t="s">
        <v>14</v>
      </c>
      <c r="B69" s="60">
        <v>35.502642018471967</v>
      </c>
      <c r="C69" s="60">
        <v>46.223715867941294</v>
      </c>
      <c r="D69" s="60">
        <v>55.486105191890715</v>
      </c>
      <c r="E69" s="60">
        <v>33.933678969315324</v>
      </c>
      <c r="F69" s="60">
        <v>36.624779637594237</v>
      </c>
      <c r="G69" s="60">
        <v>48.737832342445316</v>
      </c>
      <c r="H69" s="37">
        <v>119.29629094935487</v>
      </c>
      <c r="I69" s="38">
        <v>114.81022594022785</v>
      </c>
      <c r="L69" s="85"/>
      <c r="M69" s="85"/>
      <c r="N69" s="85"/>
      <c r="O69" s="86"/>
      <c r="P69" s="85"/>
      <c r="Q69" s="85"/>
      <c r="X69" s="103"/>
      <c r="Y69" s="103"/>
      <c r="Z69" s="103"/>
      <c r="AA69" s="87"/>
      <c r="AB69" s="103"/>
      <c r="AC69" s="103"/>
      <c r="AD69" s="103"/>
      <c r="AE69" s="103"/>
      <c r="AF69" s="87"/>
      <c r="AG69" s="103"/>
      <c r="AH69" s="103"/>
      <c r="AI69" s="103"/>
    </row>
    <row r="70" spans="1:35" x14ac:dyDescent="0.2">
      <c r="A70" s="68" t="s">
        <v>15</v>
      </c>
      <c r="B70" s="104">
        <v>0.22816739600560498</v>
      </c>
      <c r="C70" s="104">
        <v>0.2927247780696316</v>
      </c>
      <c r="D70" s="104">
        <v>0.34310294730907631</v>
      </c>
      <c r="E70" s="104">
        <v>0.20473394483820578</v>
      </c>
      <c r="F70" s="104">
        <v>0.21994003738964596</v>
      </c>
      <c r="G70" s="104">
        <v>0.30360502177608956</v>
      </c>
      <c r="H70" s="45">
        <v>0.24207984000275259</v>
      </c>
      <c r="I70" s="83">
        <v>0.24794023270898372</v>
      </c>
      <c r="L70" s="85"/>
      <c r="M70" s="85"/>
      <c r="N70" s="85"/>
      <c r="O70" s="86"/>
      <c r="P70" s="85"/>
      <c r="Q70" s="85"/>
      <c r="X70" s="105"/>
      <c r="Y70" s="105"/>
      <c r="Z70" s="105"/>
      <c r="AA70" s="87"/>
      <c r="AB70" s="105"/>
      <c r="AC70" s="105"/>
      <c r="AD70" s="105"/>
      <c r="AE70" s="105"/>
      <c r="AF70" s="87"/>
      <c r="AG70" s="105"/>
      <c r="AH70" s="105"/>
      <c r="AI70" s="105"/>
    </row>
    <row r="71" spans="1:35" x14ac:dyDescent="0.2">
      <c r="A71" s="59" t="s">
        <v>16</v>
      </c>
      <c r="B71" s="60">
        <v>5.1067178775414712</v>
      </c>
      <c r="C71" s="60">
        <v>13.614437208687633</v>
      </c>
      <c r="D71" s="60">
        <v>36.231412854547074</v>
      </c>
      <c r="E71" s="60">
        <v>7.9535032199221867</v>
      </c>
      <c r="F71" s="60">
        <v>-0.8628537969470168</v>
      </c>
      <c r="G71" s="60">
        <v>15.098713791166087</v>
      </c>
      <c r="H71" s="37">
        <v>22.18936321414126</v>
      </c>
      <c r="I71" s="38">
        <v>28.748502490695447</v>
      </c>
      <c r="L71" s="85"/>
      <c r="M71" s="85"/>
      <c r="N71" s="85"/>
      <c r="O71" s="86"/>
      <c r="P71" s="85"/>
      <c r="Q71" s="85"/>
      <c r="X71" s="103"/>
      <c r="Y71" s="103"/>
      <c r="Z71" s="103"/>
      <c r="AA71" s="87"/>
      <c r="AB71" s="103"/>
      <c r="AC71" s="103"/>
      <c r="AD71" s="103"/>
      <c r="AE71" s="103"/>
      <c r="AF71" s="87"/>
      <c r="AG71" s="103"/>
      <c r="AH71" s="103"/>
      <c r="AI71" s="103"/>
    </row>
    <row r="72" spans="1:35" ht="5.25" customHeight="1" x14ac:dyDescent="0.2">
      <c r="A72" s="59"/>
      <c r="B72" s="60"/>
      <c r="C72" s="60"/>
      <c r="D72" s="60"/>
      <c r="E72" s="60"/>
      <c r="F72" s="60"/>
      <c r="G72" s="60"/>
      <c r="H72" s="62"/>
      <c r="I72" s="63"/>
      <c r="L72" s="85"/>
      <c r="M72" s="85"/>
      <c r="N72" s="85"/>
      <c r="O72" s="86"/>
      <c r="P72" s="85"/>
      <c r="Q72" s="85"/>
      <c r="X72" s="103"/>
      <c r="Y72" s="103"/>
      <c r="Z72" s="103"/>
      <c r="AA72" s="87"/>
      <c r="AB72" s="103"/>
      <c r="AC72" s="103"/>
      <c r="AD72" s="103"/>
      <c r="AE72" s="103"/>
      <c r="AF72" s="87"/>
      <c r="AG72" s="103"/>
      <c r="AH72" s="103"/>
      <c r="AI72" s="103"/>
    </row>
    <row r="73" spans="1:35" x14ac:dyDescent="0.2">
      <c r="A73" s="72" t="s">
        <v>18</v>
      </c>
      <c r="B73" s="73">
        <v>26.728535183999998</v>
      </c>
      <c r="C73" s="73">
        <v>39.977191124000008</v>
      </c>
      <c r="D73" s="73">
        <v>18.703274095999987</v>
      </c>
      <c r="E73" s="73">
        <v>24.980629803999999</v>
      </c>
      <c r="F73" s="73">
        <v>17.461753244000001</v>
      </c>
      <c r="G73" s="73">
        <v>36.099395072</v>
      </c>
      <c r="H73" s="74">
        <v>78.541778120000004</v>
      </c>
      <c r="I73" s="75">
        <v>83.460628264000007</v>
      </c>
      <c r="L73" s="85"/>
      <c r="M73" s="85"/>
      <c r="N73" s="85"/>
      <c r="O73" s="86"/>
      <c r="P73" s="85"/>
      <c r="Q73" s="85"/>
      <c r="X73" s="103"/>
      <c r="Y73" s="103"/>
      <c r="Z73" s="103"/>
      <c r="AA73" s="87"/>
      <c r="AB73" s="103"/>
      <c r="AC73" s="103"/>
      <c r="AD73" s="103"/>
      <c r="AE73" s="103"/>
      <c r="AF73" s="87"/>
      <c r="AG73" s="103"/>
      <c r="AH73" s="103"/>
      <c r="AI73" s="103"/>
    </row>
    <row r="74" spans="1:35" x14ac:dyDescent="0.2">
      <c r="A74" s="99" t="s">
        <v>28</v>
      </c>
      <c r="B74" s="57"/>
      <c r="C74" s="57"/>
      <c r="D74" s="57"/>
      <c r="E74" s="57"/>
      <c r="F74" s="57"/>
      <c r="G74" s="57"/>
      <c r="H74" s="76"/>
      <c r="I74" s="77"/>
      <c r="L74" s="85"/>
      <c r="M74" s="85"/>
      <c r="N74" s="85"/>
      <c r="O74" s="86"/>
      <c r="P74" s="85"/>
      <c r="Q74" s="85"/>
      <c r="X74" s="106"/>
      <c r="Y74" s="106"/>
      <c r="Z74" s="106"/>
      <c r="AA74" s="87"/>
      <c r="AB74" s="106"/>
      <c r="AC74" s="106"/>
      <c r="AD74" s="106"/>
      <c r="AE74" s="106"/>
      <c r="AF74" s="87"/>
      <c r="AG74" s="106"/>
      <c r="AH74" s="106"/>
      <c r="AI74" s="106"/>
    </row>
    <row r="75" spans="1:35" x14ac:dyDescent="0.2">
      <c r="A75" s="59" t="s">
        <v>22</v>
      </c>
      <c r="B75" s="60">
        <v>129.93781477230701</v>
      </c>
      <c r="C75" s="60">
        <v>135.77162783078418</v>
      </c>
      <c r="D75" s="60">
        <v>106.76638473420753</v>
      </c>
      <c r="E75" s="60">
        <v>112.10996930531124</v>
      </c>
      <c r="F75" s="60">
        <v>118.30387975359506</v>
      </c>
      <c r="G75" s="60">
        <v>123.71566952492095</v>
      </c>
      <c r="H75" s="37">
        <v>354.12951858382723</v>
      </c>
      <c r="I75" s="38">
        <v>388.30128381065498</v>
      </c>
      <c r="L75" s="85"/>
      <c r="M75" s="101"/>
      <c r="N75" s="85"/>
      <c r="O75" s="102"/>
      <c r="P75" s="85"/>
      <c r="Q75" s="85"/>
      <c r="X75" s="103"/>
      <c r="Y75" s="103"/>
      <c r="Z75" s="103"/>
      <c r="AA75" s="87"/>
      <c r="AB75" s="103"/>
      <c r="AC75" s="103"/>
      <c r="AD75" s="103"/>
      <c r="AE75" s="103"/>
      <c r="AF75" s="87"/>
      <c r="AG75" s="103"/>
      <c r="AH75" s="103"/>
      <c r="AI75" s="103"/>
    </row>
    <row r="76" spans="1:35" x14ac:dyDescent="0.2">
      <c r="A76" s="59" t="s">
        <v>14</v>
      </c>
      <c r="B76" s="60">
        <v>61.989469904992809</v>
      </c>
      <c r="C76" s="60">
        <v>58.741824612799739</v>
      </c>
      <c r="D76" s="60">
        <v>32.94850783044344</v>
      </c>
      <c r="E76" s="60">
        <v>37.808983813890073</v>
      </c>
      <c r="F76" s="60">
        <v>46.59461160335217</v>
      </c>
      <c r="G76" s="60">
        <v>54.054674652840923</v>
      </c>
      <c r="H76" s="37">
        <v>138.45827007008316</v>
      </c>
      <c r="I76" s="38">
        <v>171.8587165575648</v>
      </c>
      <c r="L76" s="85"/>
      <c r="M76" s="85"/>
      <c r="N76" s="85"/>
      <c r="O76" s="86"/>
      <c r="P76" s="85"/>
      <c r="X76" s="103"/>
      <c r="Y76" s="103"/>
      <c r="Z76" s="103"/>
      <c r="AA76" s="87"/>
      <c r="AB76" s="103"/>
      <c r="AC76" s="103"/>
      <c r="AD76" s="103"/>
      <c r="AE76" s="103"/>
      <c r="AF76" s="87"/>
      <c r="AG76" s="103"/>
      <c r="AH76" s="103"/>
      <c r="AI76" s="103"/>
    </row>
    <row r="77" spans="1:35" x14ac:dyDescent="0.2">
      <c r="A77" s="68" t="s">
        <v>15</v>
      </c>
      <c r="B77" s="107">
        <v>0.47707028176222888</v>
      </c>
      <c r="C77" s="107">
        <v>0.43265169278231863</v>
      </c>
      <c r="D77" s="107">
        <v>0.30860376056066707</v>
      </c>
      <c r="E77" s="107">
        <v>0.33724907827709899</v>
      </c>
      <c r="F77" s="107">
        <v>0.39385531311737254</v>
      </c>
      <c r="G77" s="107">
        <v>0.4369266630525917</v>
      </c>
      <c r="H77" s="45">
        <v>0.39098200744117922</v>
      </c>
      <c r="I77" s="83">
        <v>0.44259116238556462</v>
      </c>
      <c r="L77" s="85"/>
      <c r="M77" s="85"/>
      <c r="N77" s="85"/>
      <c r="O77" s="86"/>
      <c r="P77" s="85"/>
      <c r="X77" s="105"/>
      <c r="Y77" s="105"/>
      <c r="Z77" s="105"/>
      <c r="AA77" s="87"/>
      <c r="AB77" s="105"/>
      <c r="AC77" s="105"/>
      <c r="AD77" s="105"/>
      <c r="AE77" s="105"/>
      <c r="AF77" s="87"/>
      <c r="AG77" s="105"/>
      <c r="AH77" s="105"/>
      <c r="AI77" s="105"/>
    </row>
    <row r="78" spans="1:35" x14ac:dyDescent="0.2">
      <c r="A78" s="59" t="s">
        <v>16</v>
      </c>
      <c r="B78" s="60">
        <v>19.546859538403279</v>
      </c>
      <c r="C78" s="60">
        <v>12.664319790805003</v>
      </c>
      <c r="D78" s="60">
        <v>-1.1818103981146646</v>
      </c>
      <c r="E78" s="60">
        <v>1.9955135988233874</v>
      </c>
      <c r="F78" s="60">
        <v>2.2123942097044051</v>
      </c>
      <c r="G78" s="60">
        <v>10.110182864004473</v>
      </c>
      <c r="H78" s="37">
        <v>14.318090672532266</v>
      </c>
      <c r="I78" s="38">
        <v>41.425692352766575</v>
      </c>
      <c r="L78" s="85"/>
      <c r="M78" s="85"/>
      <c r="N78" s="85"/>
      <c r="O78" s="86"/>
      <c r="P78" s="85"/>
      <c r="X78" s="103"/>
      <c r="Y78" s="103"/>
      <c r="Z78" s="103"/>
      <c r="AA78" s="87"/>
      <c r="AB78" s="103"/>
      <c r="AC78" s="103"/>
      <c r="AD78" s="103"/>
      <c r="AE78" s="103"/>
      <c r="AF78" s="87"/>
      <c r="AG78" s="103"/>
      <c r="AH78" s="103"/>
      <c r="AI78" s="103"/>
    </row>
    <row r="79" spans="1:35" ht="5.25" customHeight="1" x14ac:dyDescent="0.2">
      <c r="A79" s="59"/>
      <c r="B79" s="60"/>
      <c r="C79" s="60"/>
      <c r="D79" s="60"/>
      <c r="E79" s="60"/>
      <c r="F79" s="60"/>
      <c r="G79" s="60"/>
      <c r="H79" s="62"/>
      <c r="I79" s="63"/>
      <c r="L79" s="85"/>
      <c r="M79" s="85"/>
      <c r="N79" s="85"/>
      <c r="O79" s="86"/>
      <c r="P79" s="85"/>
      <c r="X79" s="103"/>
      <c r="Y79" s="103"/>
      <c r="Z79" s="103"/>
      <c r="AA79" s="87"/>
      <c r="AB79" s="103"/>
      <c r="AC79" s="103"/>
      <c r="AD79" s="103"/>
      <c r="AE79" s="103"/>
      <c r="AF79" s="87"/>
      <c r="AG79" s="103"/>
      <c r="AH79" s="103"/>
      <c r="AI79" s="103"/>
    </row>
    <row r="80" spans="1:35" x14ac:dyDescent="0.2">
      <c r="A80" s="72" t="s">
        <v>18</v>
      </c>
      <c r="B80" s="73">
        <v>31.00918704</v>
      </c>
      <c r="C80" s="73">
        <v>18.567615768000003</v>
      </c>
      <c r="D80" s="73">
        <v>37.244252500000002</v>
      </c>
      <c r="E80" s="73">
        <v>15.516127224000002</v>
      </c>
      <c r="F80" s="73">
        <v>22.724966835999997</v>
      </c>
      <c r="G80" s="73">
        <v>21.627068059999999</v>
      </c>
      <c r="H80" s="108">
        <v>59.868162120000001</v>
      </c>
      <c r="I80" s="109">
        <v>60.166390752000005</v>
      </c>
      <c r="L80" s="85"/>
      <c r="M80" s="85"/>
      <c r="N80" s="85"/>
      <c r="O80" s="86"/>
      <c r="P80" s="85"/>
      <c r="X80" s="103"/>
      <c r="Y80" s="103"/>
      <c r="Z80" s="103"/>
      <c r="AA80" s="87"/>
      <c r="AB80" s="103"/>
      <c r="AC80" s="103"/>
      <c r="AD80" s="103"/>
      <c r="AE80" s="103"/>
      <c r="AF80" s="87"/>
      <c r="AG80" s="103"/>
      <c r="AH80" s="103"/>
      <c r="AI80" s="103"/>
    </row>
    <row r="81" spans="1:35" x14ac:dyDescent="0.2">
      <c r="A81" s="99" t="s">
        <v>29</v>
      </c>
      <c r="B81" s="57"/>
      <c r="C81" s="57"/>
      <c r="D81" s="57"/>
      <c r="E81" s="57"/>
      <c r="F81" s="57"/>
      <c r="G81" s="57"/>
      <c r="H81" s="76"/>
      <c r="I81" s="77"/>
      <c r="L81" s="85"/>
      <c r="M81" s="85"/>
      <c r="N81" s="85"/>
      <c r="O81" s="86"/>
      <c r="P81" s="85"/>
      <c r="X81" s="106"/>
      <c r="Y81" s="106"/>
      <c r="Z81" s="106"/>
      <c r="AA81" s="87"/>
      <c r="AB81" s="106"/>
      <c r="AC81" s="106"/>
      <c r="AD81" s="106"/>
      <c r="AE81" s="106"/>
      <c r="AF81" s="87"/>
      <c r="AG81" s="106"/>
      <c r="AH81" s="106"/>
      <c r="AI81" s="106"/>
    </row>
    <row r="82" spans="1:35" x14ac:dyDescent="0.2">
      <c r="A82" s="59" t="s">
        <v>22</v>
      </c>
      <c r="B82" s="60">
        <v>286.60202594205009</v>
      </c>
      <c r="C82" s="60">
        <v>287.72767047426288</v>
      </c>
      <c r="D82" s="60">
        <v>252.81790430037364</v>
      </c>
      <c r="E82" s="60">
        <v>254.81052245172307</v>
      </c>
      <c r="F82" s="60">
        <v>251.99655332064475</v>
      </c>
      <c r="G82" s="60">
        <v>270.04745721243825</v>
      </c>
      <c r="H82" s="37">
        <v>776.85453298480616</v>
      </c>
      <c r="I82" s="38">
        <v>851.98267710655728</v>
      </c>
      <c r="L82" s="85"/>
      <c r="M82" s="101"/>
      <c r="N82" s="85"/>
      <c r="O82" s="102"/>
      <c r="P82" s="85"/>
      <c r="X82" s="103"/>
      <c r="Y82" s="103"/>
      <c r="Z82" s="103"/>
      <c r="AA82" s="87"/>
      <c r="AB82" s="103"/>
      <c r="AC82" s="103"/>
      <c r="AD82" s="103"/>
      <c r="AE82" s="103"/>
      <c r="AF82" s="87"/>
      <c r="AG82" s="103"/>
      <c r="AH82" s="103"/>
      <c r="AI82" s="103"/>
    </row>
    <row r="83" spans="1:35" x14ac:dyDescent="0.2">
      <c r="A83" s="59" t="s">
        <v>14</v>
      </c>
      <c r="B83" s="60">
        <v>101.97998775587057</v>
      </c>
      <c r="C83" s="60">
        <v>118.0139844079161</v>
      </c>
      <c r="D83" s="60">
        <v>84.496046850372181</v>
      </c>
      <c r="E83" s="60">
        <v>96.815387099596236</v>
      </c>
      <c r="F83" s="60">
        <v>93.490892189701029</v>
      </c>
      <c r="G83" s="60">
        <v>94.650222961719535</v>
      </c>
      <c r="H83" s="37">
        <v>284.95650225101679</v>
      </c>
      <c r="I83" s="38">
        <v>320.24005365502205</v>
      </c>
      <c r="L83" s="85"/>
      <c r="M83" s="85"/>
      <c r="N83" s="85"/>
      <c r="O83" s="86"/>
      <c r="P83" s="85"/>
      <c r="X83" s="103"/>
      <c r="Y83" s="103"/>
      <c r="Z83" s="103"/>
      <c r="AA83" s="87"/>
      <c r="AB83" s="103"/>
      <c r="AC83" s="103"/>
      <c r="AD83" s="103"/>
      <c r="AE83" s="103"/>
      <c r="AF83" s="87"/>
      <c r="AG83" s="103"/>
      <c r="AH83" s="103"/>
      <c r="AI83" s="103"/>
    </row>
    <row r="84" spans="1:35" x14ac:dyDescent="0.2">
      <c r="A84" s="68" t="s">
        <v>15</v>
      </c>
      <c r="B84" s="107">
        <v>0.35582437849371851</v>
      </c>
      <c r="C84" s="107">
        <v>0.41015862052263896</v>
      </c>
      <c r="D84" s="107">
        <v>0.33421702107767731</v>
      </c>
      <c r="E84" s="107">
        <v>0.37995050662768087</v>
      </c>
      <c r="F84" s="107">
        <v>0.37100067821460087</v>
      </c>
      <c r="G84" s="107">
        <v>0.35049477576550941</v>
      </c>
      <c r="H84" s="45">
        <v>0.36680805756023055</v>
      </c>
      <c r="I84" s="83">
        <v>0.37587624990521928</v>
      </c>
      <c r="L84" s="85"/>
      <c r="M84" s="85"/>
      <c r="N84" s="85"/>
      <c r="O84" s="86"/>
      <c r="P84" s="85"/>
      <c r="X84" s="105"/>
      <c r="Y84" s="105"/>
      <c r="Z84" s="105"/>
      <c r="AA84" s="87"/>
      <c r="AB84" s="105"/>
      <c r="AC84" s="105"/>
      <c r="AD84" s="105"/>
      <c r="AE84" s="105"/>
      <c r="AF84" s="87"/>
      <c r="AG84" s="105"/>
      <c r="AH84" s="105"/>
      <c r="AI84" s="105"/>
    </row>
    <row r="85" spans="1:35" x14ac:dyDescent="0.2">
      <c r="A85" s="59" t="s">
        <v>16</v>
      </c>
      <c r="B85" s="60">
        <v>27.990158042428522</v>
      </c>
      <c r="C85" s="60">
        <v>40.428691790123942</v>
      </c>
      <c r="D85" s="60">
        <v>15.568276042233613</v>
      </c>
      <c r="E85" s="60">
        <v>21.26013232120361</v>
      </c>
      <c r="F85" s="60">
        <v>31.043121428336768</v>
      </c>
      <c r="G85" s="60">
        <v>20.181460862861989</v>
      </c>
      <c r="H85" s="37">
        <v>72.484714612402357</v>
      </c>
      <c r="I85" s="38">
        <v>51.47051537690885</v>
      </c>
      <c r="L85" s="85"/>
      <c r="M85" s="85"/>
      <c r="N85" s="85"/>
      <c r="O85" s="86"/>
      <c r="P85" s="85"/>
      <c r="X85" s="103"/>
      <c r="Y85" s="103"/>
      <c r="Z85" s="103"/>
      <c r="AA85" s="87"/>
      <c r="AB85" s="103"/>
      <c r="AC85" s="103"/>
      <c r="AD85" s="103"/>
      <c r="AE85" s="103"/>
      <c r="AF85" s="87"/>
      <c r="AG85" s="103"/>
      <c r="AH85" s="103"/>
      <c r="AI85" s="103"/>
    </row>
    <row r="86" spans="1:35" ht="5.25" customHeight="1" x14ac:dyDescent="0.2">
      <c r="A86" s="59"/>
      <c r="B86" s="60"/>
      <c r="C86" s="60"/>
      <c r="D86" s="60"/>
      <c r="E86" s="60"/>
      <c r="F86" s="60"/>
      <c r="G86" s="60"/>
      <c r="H86" s="62"/>
      <c r="I86" s="63"/>
      <c r="L86" s="85"/>
      <c r="M86" s="85"/>
      <c r="N86" s="85"/>
      <c r="O86" s="86"/>
      <c r="P86" s="85"/>
      <c r="X86" s="103"/>
      <c r="Y86" s="103"/>
      <c r="Z86" s="103"/>
      <c r="AA86" s="87"/>
      <c r="AB86" s="103"/>
      <c r="AC86" s="103"/>
      <c r="AD86" s="103"/>
      <c r="AE86" s="103"/>
      <c r="AF86" s="87"/>
      <c r="AG86" s="103"/>
      <c r="AH86" s="103"/>
      <c r="AI86" s="103"/>
    </row>
    <row r="87" spans="1:35" ht="13.5" customHeight="1" x14ac:dyDescent="0.2">
      <c r="A87" s="72" t="s">
        <v>18</v>
      </c>
      <c r="B87" s="73">
        <v>75.410377483999994</v>
      </c>
      <c r="C87" s="73">
        <v>28.670042023999997</v>
      </c>
      <c r="D87" s="73">
        <v>81.178602544</v>
      </c>
      <c r="E87" s="73">
        <v>44.356154076000003</v>
      </c>
      <c r="F87" s="73">
        <v>36.980350368000003</v>
      </c>
      <c r="G87" s="73">
        <v>32.222697468</v>
      </c>
      <c r="H87" s="108">
        <v>113.55920191200001</v>
      </c>
      <c r="I87" s="38">
        <v>164.11115193200001</v>
      </c>
      <c r="L87" s="85"/>
      <c r="M87" s="85"/>
      <c r="N87" s="85"/>
      <c r="O87" s="86"/>
      <c r="P87" s="85"/>
      <c r="X87" s="103"/>
      <c r="Y87" s="103"/>
      <c r="Z87" s="103"/>
      <c r="AA87" s="87"/>
      <c r="AB87" s="103"/>
      <c r="AC87" s="103"/>
      <c r="AD87" s="103"/>
      <c r="AE87" s="103"/>
      <c r="AF87" s="87"/>
      <c r="AG87" s="103"/>
      <c r="AH87" s="103"/>
      <c r="AI87" s="103"/>
    </row>
    <row r="88" spans="1:35" x14ac:dyDescent="0.2">
      <c r="A88" s="99" t="s">
        <v>30</v>
      </c>
      <c r="B88" s="57"/>
      <c r="C88" s="57"/>
      <c r="D88" s="57"/>
      <c r="E88" s="57"/>
      <c r="F88" s="57"/>
      <c r="G88" s="57"/>
      <c r="H88" s="76"/>
      <c r="I88" s="77"/>
      <c r="L88" s="85"/>
      <c r="M88" s="85"/>
      <c r="N88" s="85"/>
      <c r="O88" s="86"/>
      <c r="P88" s="85"/>
      <c r="X88" s="106"/>
      <c r="Y88" s="106"/>
      <c r="Z88" s="106"/>
      <c r="AA88" s="17"/>
      <c r="AB88" s="106"/>
      <c r="AC88" s="106"/>
      <c r="AD88" s="106"/>
      <c r="AE88" s="106"/>
      <c r="AF88" s="17"/>
      <c r="AG88" s="106"/>
      <c r="AH88" s="106"/>
      <c r="AI88" s="106"/>
    </row>
    <row r="89" spans="1:35" x14ac:dyDescent="0.2">
      <c r="A89" s="59" t="s">
        <v>22</v>
      </c>
      <c r="B89" s="60">
        <v>18.87390988357015</v>
      </c>
      <c r="C89" s="60">
        <v>19.472074900358599</v>
      </c>
      <c r="D89" s="60">
        <v>21.450132992724892</v>
      </c>
      <c r="E89" s="60">
        <v>27.607435808738408</v>
      </c>
      <c r="F89" s="60">
        <v>24.394606109733871</v>
      </c>
      <c r="G89" s="60">
        <v>26.876797100675951</v>
      </c>
      <c r="H89" s="37">
        <v>78.878839019148231</v>
      </c>
      <c r="I89" s="38">
        <v>57.634371699992613</v>
      </c>
      <c r="L89" s="85"/>
      <c r="M89" s="101"/>
      <c r="N89" s="85"/>
      <c r="O89" s="102"/>
      <c r="P89" s="85"/>
      <c r="X89" s="103"/>
      <c r="Y89" s="103"/>
      <c r="Z89" s="103"/>
      <c r="AA89" s="17"/>
      <c r="AB89" s="103"/>
      <c r="AC89" s="103"/>
      <c r="AD89" s="103"/>
      <c r="AE89" s="103"/>
      <c r="AF89" s="17"/>
      <c r="AG89" s="103"/>
      <c r="AH89" s="103"/>
      <c r="AI89" s="103"/>
    </row>
    <row r="90" spans="1:35" x14ac:dyDescent="0.2">
      <c r="A90" s="59" t="s">
        <v>14</v>
      </c>
      <c r="B90" s="60">
        <v>8.6907887273215252</v>
      </c>
      <c r="C90" s="60">
        <v>8.6174752517850024</v>
      </c>
      <c r="D90" s="60">
        <v>9.8668148902992456</v>
      </c>
      <c r="E90" s="60">
        <v>15.405709101066423</v>
      </c>
      <c r="F90" s="60">
        <v>13.265423878306066</v>
      </c>
      <c r="G90" s="60">
        <v>14.889232833627666</v>
      </c>
      <c r="H90" s="37">
        <v>43.560365813000153</v>
      </c>
      <c r="I90" s="38">
        <v>26.550071206151667</v>
      </c>
      <c r="L90" s="85"/>
      <c r="M90" s="85"/>
      <c r="N90" s="85"/>
      <c r="O90" s="86"/>
      <c r="P90" s="85"/>
      <c r="X90" s="103"/>
      <c r="Y90" s="103"/>
      <c r="Z90" s="103"/>
      <c r="AA90" s="17"/>
      <c r="AB90" s="110"/>
      <c r="AC90" s="103"/>
      <c r="AD90" s="103"/>
      <c r="AE90" s="103"/>
      <c r="AF90" s="17"/>
      <c r="AG90" s="110"/>
      <c r="AH90" s="110"/>
      <c r="AI90" s="110"/>
    </row>
    <row r="91" spans="1:35" x14ac:dyDescent="0.2">
      <c r="A91" s="68" t="s">
        <v>15</v>
      </c>
      <c r="B91" s="107">
        <v>0.46046573184536121</v>
      </c>
      <c r="C91" s="107">
        <v>0.4425555723199433</v>
      </c>
      <c r="D91" s="107">
        <v>0.45998851818987374</v>
      </c>
      <c r="E91" s="107">
        <v>0.55802752590989091</v>
      </c>
      <c r="F91" s="107">
        <v>0.54378512276994428</v>
      </c>
      <c r="G91" s="107">
        <v>0.55398092182841241</v>
      </c>
      <c r="H91" s="45">
        <v>0.55224400301360488</v>
      </c>
      <c r="I91" s="83">
        <v>0.46066384386654241</v>
      </c>
      <c r="L91" s="85"/>
      <c r="M91" s="85"/>
      <c r="N91" s="85"/>
      <c r="O91" s="86"/>
      <c r="P91" s="85"/>
      <c r="X91" s="105"/>
      <c r="Y91" s="105"/>
      <c r="Z91" s="105"/>
      <c r="AA91" s="17"/>
      <c r="AB91" s="105"/>
      <c r="AC91" s="105"/>
      <c r="AD91" s="105"/>
      <c r="AE91" s="105"/>
      <c r="AF91" s="17"/>
      <c r="AG91" s="105"/>
      <c r="AH91" s="105"/>
      <c r="AI91" s="105"/>
    </row>
    <row r="92" spans="1:35" x14ac:dyDescent="0.2">
      <c r="A92" s="59" t="s">
        <v>16</v>
      </c>
      <c r="B92" s="60">
        <v>4.5730957490536506</v>
      </c>
      <c r="C92" s="60">
        <v>3.5332162443469932</v>
      </c>
      <c r="D92" s="60">
        <v>4.7244598590152886</v>
      </c>
      <c r="E92" s="60">
        <v>8.4117860966482585</v>
      </c>
      <c r="F92" s="60">
        <v>7.8402329183627515</v>
      </c>
      <c r="G92" s="60">
        <v>8.4144218420294123</v>
      </c>
      <c r="H92" s="37">
        <v>24.666440857040424</v>
      </c>
      <c r="I92" s="38">
        <v>12.379363238735232</v>
      </c>
      <c r="L92" s="85"/>
      <c r="M92" s="85"/>
      <c r="N92" s="85"/>
      <c r="O92" s="86"/>
      <c r="P92" s="85"/>
      <c r="X92" s="103"/>
      <c r="Y92" s="103"/>
      <c r="Z92" s="103"/>
      <c r="AA92" s="17"/>
      <c r="AB92" s="103"/>
      <c r="AC92" s="103"/>
      <c r="AD92" s="103"/>
      <c r="AE92" s="103"/>
      <c r="AF92" s="17"/>
      <c r="AG92" s="103"/>
      <c r="AH92" s="103"/>
      <c r="AI92" s="103"/>
    </row>
    <row r="93" spans="1:35" ht="6" customHeight="1" x14ac:dyDescent="0.2">
      <c r="A93" s="59"/>
      <c r="B93" s="60"/>
      <c r="C93" s="60"/>
      <c r="D93" s="60"/>
      <c r="E93" s="60"/>
      <c r="F93" s="60"/>
      <c r="G93" s="60"/>
      <c r="H93" s="62"/>
      <c r="I93" s="63"/>
      <c r="L93" s="85"/>
      <c r="M93" s="85"/>
      <c r="N93" s="85"/>
      <c r="O93" s="86"/>
      <c r="P93" s="85"/>
      <c r="X93" s="103"/>
      <c r="Y93" s="103"/>
      <c r="Z93" s="103"/>
      <c r="AA93" s="17"/>
      <c r="AB93" s="103"/>
      <c r="AC93" s="103"/>
      <c r="AD93" s="103"/>
      <c r="AE93" s="103"/>
      <c r="AF93" s="17"/>
      <c r="AG93" s="103"/>
      <c r="AH93" s="103"/>
      <c r="AI93" s="103"/>
    </row>
    <row r="94" spans="1:35" ht="15" customHeight="1" x14ac:dyDescent="0.2">
      <c r="A94" s="72" t="s">
        <v>18</v>
      </c>
      <c r="B94" s="73">
        <v>4.5116005480000005</v>
      </c>
      <c r="C94" s="73">
        <v>6.028008011999999</v>
      </c>
      <c r="D94" s="73">
        <v>2.3251398040000018</v>
      </c>
      <c r="E94" s="73">
        <v>0.91638024400000007</v>
      </c>
      <c r="F94" s="73">
        <v>10.907863252</v>
      </c>
      <c r="G94" s="73">
        <v>3.4861993400000002</v>
      </c>
      <c r="H94" s="108">
        <v>15.310442836</v>
      </c>
      <c r="I94" s="38">
        <v>13.6756776</v>
      </c>
      <c r="L94" s="85"/>
      <c r="M94" s="85"/>
      <c r="N94" s="85"/>
      <c r="O94" s="86"/>
      <c r="P94" s="85"/>
      <c r="X94" s="103"/>
      <c r="Y94" s="103"/>
      <c r="Z94" s="103"/>
      <c r="AA94" s="87"/>
      <c r="AB94" s="103"/>
      <c r="AC94" s="103"/>
      <c r="AD94" s="103"/>
      <c r="AE94" s="103"/>
      <c r="AF94" s="87"/>
      <c r="AG94" s="103"/>
      <c r="AH94" s="103"/>
      <c r="AI94" s="103"/>
    </row>
    <row r="95" spans="1:35" x14ac:dyDescent="0.2">
      <c r="A95" s="99" t="s">
        <v>31</v>
      </c>
      <c r="B95" s="57"/>
      <c r="C95" s="57"/>
      <c r="D95" s="57"/>
      <c r="E95" s="57"/>
      <c r="F95" s="57"/>
      <c r="G95" s="57"/>
      <c r="H95" s="76"/>
      <c r="I95" s="77"/>
      <c r="L95" s="85"/>
      <c r="M95" s="85"/>
      <c r="N95" s="85"/>
      <c r="O95" s="86"/>
      <c r="P95" s="85"/>
      <c r="X95" s="106"/>
      <c r="Y95" s="106"/>
      <c r="Z95" s="106"/>
      <c r="AA95" s="17"/>
      <c r="AB95" s="106"/>
      <c r="AC95" s="106"/>
      <c r="AD95" s="106"/>
      <c r="AE95" s="106"/>
      <c r="AF95" s="17"/>
      <c r="AG95" s="106"/>
      <c r="AH95" s="106"/>
      <c r="AI95" s="106"/>
    </row>
    <row r="96" spans="1:35" x14ac:dyDescent="0.2">
      <c r="A96" s="59" t="s">
        <v>22</v>
      </c>
      <c r="B96" s="60">
        <v>21.090542063591602</v>
      </c>
      <c r="C96" s="60">
        <v>23.274545974889488</v>
      </c>
      <c r="D96" s="60">
        <v>19.645360131763777</v>
      </c>
      <c r="E96" s="60">
        <v>20.510644157856319</v>
      </c>
      <c r="F96" s="60">
        <v>20.913458142081254</v>
      </c>
      <c r="G96" s="60">
        <v>22.32960208180965</v>
      </c>
      <c r="H96" s="37">
        <v>63.75370438174722</v>
      </c>
      <c r="I96" s="38">
        <v>63.552417994419457</v>
      </c>
      <c r="L96" s="85"/>
      <c r="M96" s="101"/>
      <c r="N96" s="85"/>
      <c r="O96" s="102"/>
      <c r="P96" s="85"/>
      <c r="X96" s="103"/>
      <c r="Y96" s="103"/>
      <c r="Z96" s="103"/>
      <c r="AA96" s="17"/>
      <c r="AB96" s="103"/>
      <c r="AC96" s="103"/>
      <c r="AD96" s="103"/>
      <c r="AE96" s="103"/>
      <c r="AF96" s="17"/>
      <c r="AG96" s="103"/>
      <c r="AH96" s="103"/>
      <c r="AI96" s="103"/>
    </row>
    <row r="97" spans="1:35" x14ac:dyDescent="0.2">
      <c r="A97" s="59" t="s">
        <v>14</v>
      </c>
      <c r="B97" s="60">
        <v>3.8851550381386564</v>
      </c>
      <c r="C97" s="60">
        <v>5.4941878616613407</v>
      </c>
      <c r="D97" s="60">
        <v>10.317719376258491</v>
      </c>
      <c r="E97" s="60">
        <v>6.1340119889383082</v>
      </c>
      <c r="F97" s="60">
        <v>6.8445951263721909</v>
      </c>
      <c r="G97" s="60">
        <v>5.5356463094692012</v>
      </c>
      <c r="H97" s="37">
        <v>18.514253424779699</v>
      </c>
      <c r="I97" s="38">
        <v>11.15834775750135</v>
      </c>
      <c r="L97" s="85"/>
      <c r="M97" s="85"/>
      <c r="N97" s="85"/>
      <c r="O97" s="86"/>
      <c r="P97" s="85"/>
      <c r="X97" s="103"/>
      <c r="Y97" s="103"/>
      <c r="Z97" s="103"/>
      <c r="AA97" s="17"/>
      <c r="AB97" s="103"/>
      <c r="AC97" s="103"/>
      <c r="AD97" s="103"/>
      <c r="AE97" s="103"/>
      <c r="AF97" s="17"/>
      <c r="AG97" s="110"/>
      <c r="AH97" s="110"/>
      <c r="AI97" s="110"/>
    </row>
    <row r="98" spans="1:35" x14ac:dyDescent="0.2">
      <c r="A98" s="68" t="s">
        <v>15</v>
      </c>
      <c r="B98" s="107">
        <v>0.18421314285921375</v>
      </c>
      <c r="C98" s="107">
        <v>0.23605993722021157</v>
      </c>
      <c r="D98" s="107">
        <v>0.52519879030245897</v>
      </c>
      <c r="E98" s="107">
        <v>0.2990648144314258</v>
      </c>
      <c r="F98" s="107">
        <v>0.32728184310177572</v>
      </c>
      <c r="G98" s="107">
        <v>0.24790617804957221</v>
      </c>
      <c r="H98" s="45">
        <v>0.29040278685485071</v>
      </c>
      <c r="I98" s="83">
        <v>0.17557707652415624</v>
      </c>
      <c r="L98" s="85"/>
      <c r="M98" s="85"/>
      <c r="N98" s="85"/>
      <c r="O98" s="86"/>
      <c r="P98" s="85"/>
      <c r="X98" s="105"/>
      <c r="Y98" s="105"/>
      <c r="Z98" s="105"/>
      <c r="AA98" s="17"/>
      <c r="AB98" s="105"/>
      <c r="AC98" s="105"/>
      <c r="AD98" s="105"/>
      <c r="AE98" s="105"/>
      <c r="AF98" s="17"/>
      <c r="AG98" s="105"/>
      <c r="AH98" s="105"/>
      <c r="AI98" s="105"/>
    </row>
    <row r="99" spans="1:35" x14ac:dyDescent="0.2">
      <c r="A99" s="59" t="s">
        <v>16</v>
      </c>
      <c r="B99" s="60">
        <v>-3.8128839446026657</v>
      </c>
      <c r="C99" s="60">
        <v>-0.39505024868980315</v>
      </c>
      <c r="D99" s="60">
        <v>3.1978232827744471</v>
      </c>
      <c r="E99" s="60">
        <v>0.24885690816038628</v>
      </c>
      <c r="F99" s="60">
        <v>0.77854516667154838</v>
      </c>
      <c r="G99" s="60">
        <v>8.9336311778261401E-2</v>
      </c>
      <c r="H99" s="37">
        <v>1.1167383866101961</v>
      </c>
      <c r="I99" s="38">
        <v>-8.3350703864938982</v>
      </c>
      <c r="L99" s="85"/>
      <c r="M99" s="85"/>
      <c r="N99" s="85"/>
      <c r="O99" s="86"/>
      <c r="P99" s="85"/>
      <c r="X99" s="103"/>
      <c r="Y99" s="103"/>
      <c r="Z99" s="103"/>
      <c r="AA99" s="17"/>
      <c r="AB99" s="103"/>
      <c r="AC99" s="103"/>
      <c r="AD99" s="103"/>
      <c r="AE99" s="103"/>
      <c r="AF99" s="17"/>
      <c r="AG99" s="103"/>
      <c r="AH99" s="103"/>
      <c r="AI99" s="103"/>
    </row>
    <row r="100" spans="1:35" ht="5.25" customHeight="1" x14ac:dyDescent="0.2">
      <c r="A100" s="59"/>
      <c r="B100" s="60"/>
      <c r="C100" s="60"/>
      <c r="D100" s="60"/>
      <c r="E100" s="60"/>
      <c r="F100" s="60"/>
      <c r="G100" s="60"/>
      <c r="H100" s="62"/>
      <c r="I100" s="63"/>
      <c r="L100" s="85"/>
      <c r="M100" s="85"/>
      <c r="N100" s="85"/>
      <c r="O100" s="86"/>
      <c r="P100" s="85"/>
      <c r="X100" s="103"/>
      <c r="Y100" s="103"/>
      <c r="Z100" s="103"/>
      <c r="AA100" s="17"/>
      <c r="AB100" s="103"/>
      <c r="AC100" s="103"/>
      <c r="AD100" s="103"/>
      <c r="AE100" s="103"/>
      <c r="AF100" s="17"/>
      <c r="AG100" s="103"/>
      <c r="AH100" s="103"/>
      <c r="AI100" s="103"/>
    </row>
    <row r="101" spans="1:35" ht="15.75" customHeight="1" x14ac:dyDescent="0.2">
      <c r="A101" s="72" t="s">
        <v>18</v>
      </c>
      <c r="B101" s="73">
        <v>3.2434423320000003</v>
      </c>
      <c r="C101" s="73">
        <v>2.9235193519999996</v>
      </c>
      <c r="D101" s="73">
        <v>3.9255785400000005</v>
      </c>
      <c r="E101" s="73">
        <v>0.85349409600000004</v>
      </c>
      <c r="F101" s="73">
        <v>1.3909097799999999</v>
      </c>
      <c r="G101" s="73">
        <v>1.4570912719999998</v>
      </c>
      <c r="H101" s="108">
        <v>3.7014951479999998</v>
      </c>
      <c r="I101" s="109">
        <v>9.4535181000000001</v>
      </c>
      <c r="L101" s="85"/>
      <c r="M101" s="85"/>
      <c r="N101" s="85"/>
      <c r="O101" s="86"/>
      <c r="P101" s="85"/>
      <c r="X101" s="103"/>
      <c r="Y101" s="103"/>
      <c r="Z101" s="103"/>
      <c r="AA101" s="87"/>
      <c r="AB101" s="103"/>
      <c r="AC101" s="103"/>
      <c r="AD101" s="103"/>
      <c r="AE101" s="103"/>
      <c r="AF101" s="87"/>
      <c r="AG101" s="103"/>
      <c r="AH101" s="103"/>
      <c r="AI101" s="103"/>
    </row>
    <row r="102" spans="1:35" ht="12.75" customHeight="1" x14ac:dyDescent="0.2">
      <c r="A102" s="49" t="s">
        <v>32</v>
      </c>
      <c r="B102" s="94"/>
      <c r="C102" s="94"/>
      <c r="D102" s="94"/>
      <c r="E102" s="94"/>
      <c r="F102" s="94"/>
      <c r="G102" s="94"/>
      <c r="H102" s="58"/>
      <c r="I102" s="26"/>
      <c r="L102" s="85"/>
      <c r="M102" s="85"/>
      <c r="N102" s="85"/>
      <c r="O102" s="86"/>
      <c r="P102" s="85"/>
      <c r="X102" s="17"/>
      <c r="Y102" s="17"/>
      <c r="Z102" s="17"/>
      <c r="AA102" s="111"/>
      <c r="AB102" s="17"/>
      <c r="AC102" s="17"/>
      <c r="AD102" s="17"/>
      <c r="AE102" s="17"/>
      <c r="AF102" s="17"/>
      <c r="AG102" s="17"/>
      <c r="AH102" s="17"/>
      <c r="AI102" s="17"/>
    </row>
    <row r="103" spans="1:35" ht="12.75" customHeight="1" x14ac:dyDescent="0.2">
      <c r="A103" s="112" t="s">
        <v>22</v>
      </c>
      <c r="B103" s="48">
        <v>7.9574319239999998</v>
      </c>
      <c r="C103" s="48">
        <v>7.118217652000002</v>
      </c>
      <c r="D103" s="48">
        <v>6.6565948799999992</v>
      </c>
      <c r="E103" s="48">
        <v>6.0425624480000009</v>
      </c>
      <c r="F103" s="48">
        <v>0</v>
      </c>
      <c r="G103" s="48">
        <v>0</v>
      </c>
      <c r="H103" s="37">
        <v>6.0425624480000009</v>
      </c>
      <c r="I103" s="38">
        <v>22.855132924000003</v>
      </c>
      <c r="L103" s="85"/>
      <c r="M103" s="101"/>
      <c r="N103" s="85"/>
      <c r="O103" s="102"/>
      <c r="P103" s="85"/>
      <c r="X103" s="17"/>
      <c r="Y103" s="17"/>
      <c r="Z103" s="17"/>
      <c r="AA103" s="111"/>
      <c r="AB103" s="17"/>
      <c r="AC103" s="17"/>
      <c r="AD103" s="17"/>
      <c r="AE103" s="17"/>
      <c r="AF103" s="17"/>
      <c r="AG103" s="17"/>
      <c r="AH103" s="17"/>
      <c r="AI103" s="17"/>
    </row>
    <row r="104" spans="1:35" ht="12.75" customHeight="1" x14ac:dyDescent="0.2">
      <c r="A104" s="112" t="s">
        <v>14</v>
      </c>
      <c r="B104" s="48">
        <v>1.6152677840000003</v>
      </c>
      <c r="C104" s="48">
        <v>0.14581897199999969</v>
      </c>
      <c r="D104" s="48">
        <v>0.35479870399999996</v>
      </c>
      <c r="E104" s="48">
        <v>0.35150336000000004</v>
      </c>
      <c r="F104" s="48">
        <v>-2.0321288000000021E-2</v>
      </c>
      <c r="G104" s="48">
        <v>-2.196896000000002E-3</v>
      </c>
      <c r="H104" s="37">
        <v>0.32898517599999999</v>
      </c>
      <c r="I104" s="38">
        <v>3.4840024440000001</v>
      </c>
      <c r="L104" s="85"/>
      <c r="M104" s="85"/>
      <c r="N104" s="85"/>
      <c r="O104" s="86"/>
      <c r="P104" s="85"/>
      <c r="X104" s="17"/>
      <c r="Y104" s="17"/>
      <c r="Z104" s="17"/>
      <c r="AA104" s="111"/>
      <c r="AB104" s="17"/>
      <c r="AC104" s="17"/>
      <c r="AD104" s="17"/>
      <c r="AE104" s="17"/>
      <c r="AF104" s="17"/>
      <c r="AG104" s="17"/>
      <c r="AH104" s="17"/>
      <c r="AI104" s="17"/>
    </row>
    <row r="105" spans="1:35" ht="12.75" customHeight="1" x14ac:dyDescent="0.2">
      <c r="A105" s="40" t="s">
        <v>15</v>
      </c>
      <c r="B105" s="113">
        <v>0.2029885771473928</v>
      </c>
      <c r="C105" s="113">
        <v>2.0485320782377175E-2</v>
      </c>
      <c r="D105" s="113">
        <v>5.3300330033003301E-2</v>
      </c>
      <c r="E105" s="113">
        <v>5.8171241592437736E-2</v>
      </c>
      <c r="F105" s="113">
        <v>0</v>
      </c>
      <c r="G105" s="113">
        <v>0</v>
      </c>
      <c r="H105" s="45">
        <v>5.4444646427922183E-2</v>
      </c>
      <c r="I105" s="83">
        <v>0.15243851154072596</v>
      </c>
      <c r="L105" s="85"/>
      <c r="M105" s="85"/>
      <c r="N105" s="85"/>
      <c r="O105" s="86"/>
      <c r="P105" s="85"/>
      <c r="X105" s="17"/>
      <c r="Y105" s="17"/>
      <c r="Z105" s="17"/>
      <c r="AA105" s="111"/>
      <c r="AB105" s="17"/>
      <c r="AC105" s="17"/>
      <c r="AD105" s="17"/>
      <c r="AE105" s="17"/>
      <c r="AF105" s="17"/>
      <c r="AG105" s="17"/>
      <c r="AH105" s="17"/>
      <c r="AI105" s="17"/>
    </row>
    <row r="106" spans="1:35" ht="12.75" customHeight="1" x14ac:dyDescent="0.2">
      <c r="A106" s="112" t="s">
        <v>16</v>
      </c>
      <c r="B106" s="48">
        <v>-4.6189738399999989</v>
      </c>
      <c r="C106" s="48">
        <v>-9.7185186800000025</v>
      </c>
      <c r="D106" s="48">
        <v>-5.5043229279999997</v>
      </c>
      <c r="E106" s="48">
        <v>2.9927215760000001</v>
      </c>
      <c r="F106" s="48">
        <v>-4.0252626960000004</v>
      </c>
      <c r="G106" s="48">
        <v>-4.0694752280000008</v>
      </c>
      <c r="H106" s="37">
        <v>-5.1020163480000003</v>
      </c>
      <c r="I106" s="38">
        <v>-20.674713644000004</v>
      </c>
      <c r="L106" s="85"/>
      <c r="M106" s="85"/>
      <c r="N106" s="85"/>
      <c r="O106" s="86"/>
      <c r="P106" s="85"/>
      <c r="X106" s="17"/>
      <c r="Y106" s="17"/>
      <c r="Z106" s="17"/>
      <c r="AA106" s="111"/>
      <c r="AB106" s="17"/>
      <c r="AC106" s="17"/>
      <c r="AD106" s="17"/>
      <c r="AE106" s="17"/>
      <c r="AF106" s="17"/>
      <c r="AG106" s="17"/>
      <c r="AH106" s="17"/>
      <c r="AI106" s="17"/>
    </row>
    <row r="107" spans="1:35" ht="4.5" customHeight="1" x14ac:dyDescent="0.2">
      <c r="A107" s="114"/>
      <c r="B107" s="115"/>
      <c r="C107" s="115"/>
      <c r="D107" s="115"/>
      <c r="E107" s="115"/>
      <c r="F107" s="115"/>
      <c r="G107" s="115"/>
      <c r="H107" s="62"/>
      <c r="I107" s="63"/>
      <c r="L107" s="85"/>
      <c r="M107" s="85"/>
      <c r="N107" s="85"/>
      <c r="O107" s="86"/>
      <c r="P107" s="85"/>
      <c r="X107" s="17"/>
      <c r="Y107" s="17"/>
      <c r="Z107" s="17"/>
      <c r="AA107" s="111"/>
      <c r="AB107" s="17"/>
      <c r="AC107" s="17"/>
      <c r="AD107" s="17"/>
      <c r="AE107" s="17"/>
      <c r="AF107" s="17"/>
      <c r="AG107" s="17"/>
      <c r="AH107" s="17"/>
      <c r="AI107" s="17"/>
    </row>
    <row r="108" spans="1:35" ht="12.75" customHeight="1" thickBot="1" x14ac:dyDescent="0.25">
      <c r="A108" s="116" t="s">
        <v>18</v>
      </c>
      <c r="B108" s="117">
        <v>0.333378968</v>
      </c>
      <c r="C108" s="117">
        <v>8.265821200000005E-2</v>
      </c>
      <c r="D108" s="117">
        <v>0.38390757599999992</v>
      </c>
      <c r="E108" s="117">
        <v>0</v>
      </c>
      <c r="F108" s="117">
        <v>0</v>
      </c>
      <c r="G108" s="117">
        <v>0</v>
      </c>
      <c r="H108" s="118">
        <v>0</v>
      </c>
      <c r="I108" s="119">
        <v>1.2621167520000001</v>
      </c>
      <c r="L108" s="85"/>
      <c r="M108" s="85"/>
      <c r="N108" s="85"/>
      <c r="O108" s="86"/>
      <c r="P108" s="85"/>
      <c r="X108" s="17"/>
      <c r="Y108" s="17"/>
      <c r="Z108" s="17"/>
      <c r="AA108" s="111"/>
      <c r="AB108" s="17"/>
      <c r="AC108" s="17"/>
      <c r="AD108" s="17"/>
      <c r="AE108" s="17"/>
      <c r="AF108" s="17"/>
      <c r="AG108" s="17"/>
      <c r="AH108" s="17"/>
      <c r="AI108" s="17"/>
    </row>
    <row r="109" spans="1:35" ht="3" customHeight="1" x14ac:dyDescent="0.2">
      <c r="A109" s="120"/>
      <c r="B109" s="120"/>
      <c r="C109" s="120"/>
      <c r="D109" s="120"/>
      <c r="E109" s="120"/>
      <c r="F109" s="120"/>
      <c r="G109" s="120"/>
      <c r="H109" s="120"/>
      <c r="I109" s="120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x14ac:dyDescent="0.2">
      <c r="A110" s="121" t="s">
        <v>33</v>
      </c>
      <c r="B110" s="120"/>
      <c r="C110" s="120"/>
      <c r="D110" s="120"/>
      <c r="E110" s="120"/>
      <c r="F110" s="120"/>
      <c r="G110" s="120"/>
      <c r="H110" s="120"/>
      <c r="I110" s="120"/>
      <c r="X110" s="17"/>
      <c r="Y110" s="17"/>
      <c r="Z110" s="17"/>
      <c r="AA110" s="122"/>
      <c r="AB110" s="17"/>
      <c r="AC110" s="17"/>
      <c r="AD110" s="17"/>
      <c r="AE110" s="17"/>
      <c r="AF110" s="17"/>
      <c r="AG110" s="17"/>
      <c r="AH110" s="17"/>
      <c r="AI110" s="17"/>
    </row>
    <row r="111" spans="1:35" x14ac:dyDescent="0.2">
      <c r="A111" s="121" t="s">
        <v>34</v>
      </c>
      <c r="B111" s="120"/>
      <c r="C111" s="120"/>
      <c r="D111" s="120"/>
      <c r="E111" s="120"/>
      <c r="F111" s="120"/>
      <c r="G111" s="120"/>
      <c r="H111" s="120"/>
      <c r="I111" s="120"/>
      <c r="X111" s="17"/>
      <c r="Y111" s="17"/>
      <c r="Z111" s="17"/>
      <c r="AA111" s="123"/>
      <c r="AB111" s="17"/>
      <c r="AC111" s="17"/>
      <c r="AD111" s="17"/>
      <c r="AE111" s="17"/>
      <c r="AF111" s="17"/>
      <c r="AG111" s="17"/>
      <c r="AH111" s="17"/>
      <c r="AI111" s="17"/>
    </row>
    <row r="112" spans="1:35" x14ac:dyDescent="0.2">
      <c r="A112" s="120"/>
      <c r="K112" s="3"/>
      <c r="N112" s="6"/>
    </row>
    <row r="113" spans="1:35" x14ac:dyDescent="0.2">
      <c r="A113" s="120"/>
    </row>
    <row r="114" spans="1:35" s="3" customFormat="1" x14ac:dyDescent="0.2">
      <c r="A114" s="120"/>
      <c r="K114" s="6"/>
      <c r="AE114" s="5"/>
      <c r="AF114" s="5"/>
      <c r="AG114" s="5"/>
      <c r="AH114" s="5"/>
      <c r="AI114" s="5"/>
    </row>
    <row r="115" spans="1:35" s="3" customFormat="1" x14ac:dyDescent="0.2">
      <c r="A115" s="120"/>
      <c r="K115" s="6"/>
      <c r="AE115" s="5"/>
      <c r="AF115" s="5"/>
      <c r="AG115" s="5"/>
      <c r="AH115" s="5"/>
      <c r="AI115" s="5"/>
    </row>
    <row r="116" spans="1:35" s="3" customFormat="1" x14ac:dyDescent="0.2">
      <c r="A116" s="120"/>
      <c r="K116" s="6"/>
      <c r="AE116" s="5"/>
      <c r="AF116" s="5"/>
      <c r="AG116" s="5"/>
      <c r="AH116" s="5"/>
      <c r="AI116" s="5"/>
    </row>
    <row r="117" spans="1:35" s="3" customFormat="1" x14ac:dyDescent="0.2">
      <c r="A117" s="120"/>
      <c r="K117" s="6"/>
      <c r="AE117" s="5"/>
      <c r="AF117" s="5"/>
      <c r="AG117" s="5"/>
      <c r="AH117" s="5"/>
      <c r="AI117" s="5"/>
    </row>
    <row r="118" spans="1:35" s="3" customFormat="1" x14ac:dyDescent="0.2">
      <c r="A118" s="120"/>
      <c r="K118" s="6"/>
      <c r="AE118" s="5"/>
      <c r="AF118" s="5"/>
      <c r="AG118" s="5"/>
      <c r="AH118" s="5"/>
      <c r="AI118" s="5"/>
    </row>
  </sheetData>
  <mergeCells count="1">
    <mergeCell ref="A1:H1"/>
  </mergeCells>
  <printOptions horizontalCentered="1"/>
  <pageMargins left="0.25" right="0.25" top="0.26" bottom="0.05" header="0.25" footer="0.1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C2:Q97"/>
  <sheetViews>
    <sheetView showGridLines="0" tabSelected="1" workbookViewId="0">
      <selection activeCell="A2" sqref="A1:A1048576"/>
    </sheetView>
  </sheetViews>
  <sheetFormatPr defaultColWidth="9.140625" defaultRowHeight="12.75" outlineLevelRow="1" x14ac:dyDescent="0.2"/>
  <cols>
    <col min="1" max="2" width="9.140625" style="5"/>
    <col min="3" max="3" width="17.28515625" style="5" customWidth="1"/>
    <col min="4" max="9" width="17.28515625" style="120" customWidth="1"/>
    <col min="10" max="16384" width="9.140625" style="5"/>
  </cols>
  <sheetData>
    <row r="2" spans="3:12" ht="20.25" customHeight="1" x14ac:dyDescent="0.2"/>
    <row r="3" spans="3:12" ht="44.25" customHeight="1" x14ac:dyDescent="0.2">
      <c r="C3" s="250" t="s">
        <v>91</v>
      </c>
      <c r="D3" s="250"/>
      <c r="E3" s="250"/>
      <c r="F3" s="250"/>
      <c r="G3" s="250"/>
      <c r="H3" s="250"/>
      <c r="I3" s="251"/>
    </row>
    <row r="4" spans="3:12" ht="9.75" customHeight="1" thickBot="1" x14ac:dyDescent="0.25"/>
    <row r="5" spans="3:12" ht="27" customHeight="1" thickBot="1" x14ac:dyDescent="0.25">
      <c r="C5" s="284"/>
      <c r="D5" s="282" t="s">
        <v>2</v>
      </c>
      <c r="E5" s="282" t="s">
        <v>3</v>
      </c>
      <c r="F5" s="282" t="s">
        <v>4</v>
      </c>
      <c r="G5" s="282" t="s">
        <v>5</v>
      </c>
      <c r="H5" s="282" t="s">
        <v>6</v>
      </c>
      <c r="I5" s="283" t="s">
        <v>7</v>
      </c>
    </row>
    <row r="6" spans="3:12" ht="6.75" customHeight="1" x14ac:dyDescent="0.2">
      <c r="C6" s="252"/>
      <c r="D6" s="253"/>
      <c r="E6" s="253"/>
      <c r="F6" s="253"/>
      <c r="G6" s="253"/>
      <c r="H6" s="253"/>
      <c r="I6" s="161"/>
    </row>
    <row r="7" spans="3:12" x14ac:dyDescent="0.2">
      <c r="C7" s="55" t="s">
        <v>51</v>
      </c>
      <c r="D7" s="253"/>
      <c r="E7" s="253"/>
      <c r="F7" s="253"/>
      <c r="G7" s="253"/>
      <c r="H7" s="253"/>
      <c r="I7" s="161"/>
    </row>
    <row r="8" spans="3:12" x14ac:dyDescent="0.2">
      <c r="C8" s="254" t="s">
        <v>52</v>
      </c>
      <c r="D8" s="255">
        <v>117.41548160204572</v>
      </c>
      <c r="E8" s="255">
        <v>119.47472997203316</v>
      </c>
      <c r="F8" s="255">
        <v>107.19401607835283</v>
      </c>
      <c r="G8" s="255">
        <v>102.48383982063046</v>
      </c>
      <c r="H8" s="255">
        <v>104.24662483021194</v>
      </c>
      <c r="I8" s="256">
        <v>112.47291571548404</v>
      </c>
      <c r="L8" s="277"/>
    </row>
    <row r="9" spans="3:12" x14ac:dyDescent="0.2">
      <c r="C9" s="254" t="s">
        <v>53</v>
      </c>
      <c r="D9" s="255">
        <v>20.092524045415654</v>
      </c>
      <c r="E9" s="255">
        <v>18.670487561305688</v>
      </c>
      <c r="F9" s="255">
        <v>18.822039304389058</v>
      </c>
      <c r="G9" s="255">
        <v>18.064397420515</v>
      </c>
      <c r="H9" s="255">
        <v>18.546198251705007</v>
      </c>
      <c r="I9" s="256">
        <v>19.083052460162602</v>
      </c>
      <c r="L9" s="277"/>
    </row>
    <row r="10" spans="3:12" x14ac:dyDescent="0.2">
      <c r="C10" s="254" t="s">
        <v>54</v>
      </c>
      <c r="D10" s="255">
        <v>82.814121635064978</v>
      </c>
      <c r="E10" s="255">
        <v>80.994049055498905</v>
      </c>
      <c r="F10" s="255">
        <v>80.024303754327192</v>
      </c>
      <c r="G10" s="255">
        <v>74.224821028051693</v>
      </c>
      <c r="H10" s="255">
        <v>74.102605852243173</v>
      </c>
      <c r="I10" s="256">
        <v>71.716344553325939</v>
      </c>
      <c r="L10" s="277"/>
    </row>
    <row r="11" spans="3:12" hidden="1" x14ac:dyDescent="0.2">
      <c r="C11" s="254" t="s">
        <v>83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59">
        <v>0</v>
      </c>
      <c r="L11" s="277"/>
    </row>
    <row r="12" spans="3:12" x14ac:dyDescent="0.2">
      <c r="C12" s="254" t="s">
        <v>84</v>
      </c>
      <c r="D12" s="255">
        <v>35.035930922131158</v>
      </c>
      <c r="E12" s="255">
        <v>34.13999587248464</v>
      </c>
      <c r="F12" s="255">
        <v>32.53791835094659</v>
      </c>
      <c r="G12" s="255">
        <v>31.391869081230276</v>
      </c>
      <c r="H12" s="255">
        <v>32.892106308581837</v>
      </c>
      <c r="I12" s="256">
        <v>34.782641731565953</v>
      </c>
      <c r="L12" s="277"/>
    </row>
    <row r="13" spans="3:12" ht="4.5" customHeight="1" x14ac:dyDescent="0.2">
      <c r="C13" s="254"/>
      <c r="D13" s="255"/>
      <c r="E13" s="255"/>
      <c r="F13" s="255"/>
      <c r="G13" s="255"/>
      <c r="H13" s="255"/>
      <c r="I13" s="256"/>
      <c r="L13" s="277"/>
    </row>
    <row r="14" spans="3:12" ht="13.5" thickBot="1" x14ac:dyDescent="0.25">
      <c r="C14" s="260" t="s">
        <v>55</v>
      </c>
      <c r="D14" s="261">
        <v>24.113958691163333</v>
      </c>
      <c r="E14" s="261">
        <v>22.305593973704212</v>
      </c>
      <c r="F14" s="261">
        <v>22.717329008194877</v>
      </c>
      <c r="G14" s="261">
        <v>21.447215390860812</v>
      </c>
      <c r="H14" s="261">
        <v>21.035120005326085</v>
      </c>
      <c r="I14" s="263">
        <v>19.559564247436803</v>
      </c>
      <c r="L14" s="277"/>
    </row>
    <row r="15" spans="3:12" ht="6.75" customHeight="1" x14ac:dyDescent="0.2">
      <c r="C15" s="252"/>
      <c r="D15" s="279"/>
      <c r="E15" s="279"/>
      <c r="F15" s="279"/>
      <c r="G15" s="279"/>
      <c r="H15" s="279"/>
      <c r="I15" s="265"/>
      <c r="L15" s="277"/>
    </row>
    <row r="16" spans="3:12" x14ac:dyDescent="0.2">
      <c r="C16" s="55" t="s">
        <v>57</v>
      </c>
      <c r="D16" s="255"/>
      <c r="E16" s="255"/>
      <c r="F16" s="255"/>
      <c r="G16" s="255"/>
      <c r="H16" s="255"/>
      <c r="I16" s="256"/>
      <c r="L16" s="277"/>
    </row>
    <row r="17" spans="3:12" x14ac:dyDescent="0.2">
      <c r="C17" s="254" t="s">
        <v>52</v>
      </c>
      <c r="D17" s="255">
        <v>9.8480671648668903</v>
      </c>
      <c r="E17" s="255">
        <v>8.8223117048841004</v>
      </c>
      <c r="F17" s="255">
        <v>11.0843065493744</v>
      </c>
      <c r="G17" s="255">
        <v>11.068145228101718</v>
      </c>
      <c r="H17" s="255">
        <v>11.282653870028756</v>
      </c>
      <c r="I17" s="256">
        <v>11.763699683813336</v>
      </c>
      <c r="L17" s="277"/>
    </row>
    <row r="18" spans="3:12" x14ac:dyDescent="0.2">
      <c r="C18" s="254" t="s">
        <v>53</v>
      </c>
      <c r="D18" s="255">
        <v>1.7829632629245127</v>
      </c>
      <c r="E18" s="255">
        <v>1.7562942130477639</v>
      </c>
      <c r="F18" s="255">
        <v>1.9030636869697857</v>
      </c>
      <c r="G18" s="255">
        <v>1.8352781437629369</v>
      </c>
      <c r="H18" s="255">
        <v>1.8018806827855602</v>
      </c>
      <c r="I18" s="256">
        <v>1.7292082065250081</v>
      </c>
      <c r="L18" s="277"/>
    </row>
    <row r="19" spans="3:12" ht="11.25" customHeight="1" x14ac:dyDescent="0.2">
      <c r="C19" s="254" t="s">
        <v>84</v>
      </c>
      <c r="D19" s="255">
        <v>1.8803045433167673</v>
      </c>
      <c r="E19" s="255">
        <v>1.8374099217463757</v>
      </c>
      <c r="F19" s="255">
        <v>2.0076362456017507</v>
      </c>
      <c r="G19" s="255">
        <v>1.9345618533541606</v>
      </c>
      <c r="H19" s="255">
        <v>1.8997946175114329</v>
      </c>
      <c r="I19" s="256">
        <v>1.8253369802964379</v>
      </c>
      <c r="L19" s="277"/>
    </row>
    <row r="20" spans="3:12" ht="5.0999999999999996" customHeight="1" x14ac:dyDescent="0.2">
      <c r="C20" s="254"/>
      <c r="D20" s="255"/>
      <c r="E20" s="255"/>
      <c r="F20" s="255"/>
      <c r="G20" s="255"/>
      <c r="H20" s="255"/>
      <c r="I20" s="256"/>
      <c r="L20" s="277"/>
    </row>
    <row r="21" spans="3:12" ht="6.75" customHeight="1" thickBot="1" x14ac:dyDescent="0.25">
      <c r="C21" s="266"/>
      <c r="D21" s="280"/>
      <c r="E21" s="280"/>
      <c r="F21" s="280"/>
      <c r="G21" s="280"/>
      <c r="H21" s="280"/>
      <c r="I21" s="267"/>
      <c r="L21" s="277"/>
    </row>
    <row r="22" spans="3:12" ht="6.75" customHeight="1" x14ac:dyDescent="0.2">
      <c r="C22" s="252"/>
      <c r="D22" s="255"/>
      <c r="E22" s="255"/>
      <c r="F22" s="255"/>
      <c r="G22" s="255"/>
      <c r="H22" s="255"/>
      <c r="I22" s="256"/>
      <c r="L22" s="277"/>
    </row>
    <row r="23" spans="3:12" x14ac:dyDescent="0.2">
      <c r="C23" s="55" t="s">
        <v>58</v>
      </c>
      <c r="D23" s="255"/>
      <c r="E23" s="255"/>
      <c r="F23" s="255"/>
      <c r="G23" s="255"/>
      <c r="H23" s="255"/>
      <c r="I23" s="256"/>
      <c r="L23" s="277"/>
    </row>
    <row r="24" spans="3:12" x14ac:dyDescent="0.2">
      <c r="C24" s="254" t="s">
        <v>53</v>
      </c>
      <c r="D24" s="255">
        <v>9.7316125584536071</v>
      </c>
      <c r="E24" s="255">
        <v>10.5333936136853</v>
      </c>
      <c r="F24" s="255">
        <v>10.05179521880334</v>
      </c>
      <c r="G24" s="255">
        <v>9.0360525668223097</v>
      </c>
      <c r="H24" s="255">
        <v>8.6183899259237027</v>
      </c>
      <c r="I24" s="256">
        <v>8.849096470131526</v>
      </c>
      <c r="L24" s="277"/>
    </row>
    <row r="25" spans="3:12" ht="6.75" customHeight="1" thickBot="1" x14ac:dyDescent="0.25">
      <c r="C25" s="260"/>
      <c r="D25" s="261"/>
      <c r="E25" s="261"/>
      <c r="F25" s="261"/>
      <c r="G25" s="261"/>
      <c r="H25" s="261"/>
      <c r="I25" s="263"/>
      <c r="L25" s="277"/>
    </row>
    <row r="26" spans="3:12" ht="6.75" customHeight="1" x14ac:dyDescent="0.2">
      <c r="C26" s="252"/>
      <c r="D26" s="255"/>
      <c r="E26" s="255"/>
      <c r="F26" s="255"/>
      <c r="G26" s="255"/>
      <c r="H26" s="255"/>
      <c r="I26" s="256"/>
      <c r="L26" s="277"/>
    </row>
    <row r="27" spans="3:12" x14ac:dyDescent="0.2">
      <c r="C27" s="55" t="s">
        <v>59</v>
      </c>
      <c r="D27" s="255"/>
      <c r="E27" s="255"/>
      <c r="F27" s="255"/>
      <c r="G27" s="255"/>
      <c r="H27" s="255"/>
      <c r="I27" s="256"/>
      <c r="L27" s="277"/>
    </row>
    <row r="28" spans="3:12" x14ac:dyDescent="0.2">
      <c r="C28" s="254" t="s">
        <v>52</v>
      </c>
      <c r="D28" s="255">
        <v>56.574804094284218</v>
      </c>
      <c r="E28" s="255">
        <v>56.93509744133334</v>
      </c>
      <c r="F28" s="255">
        <v>57.387778489577158</v>
      </c>
      <c r="G28" s="255">
        <v>57.286252870226811</v>
      </c>
      <c r="H28" s="255">
        <v>58.030718258554714</v>
      </c>
      <c r="I28" s="256">
        <v>57.914655617976699</v>
      </c>
      <c r="L28" s="277"/>
    </row>
    <row r="29" spans="3:12" x14ac:dyDescent="0.2">
      <c r="C29" s="254" t="s">
        <v>53</v>
      </c>
      <c r="D29" s="255">
        <v>14.68202995005926</v>
      </c>
      <c r="E29" s="255">
        <v>15.018261492208186</v>
      </c>
      <c r="F29" s="255">
        <v>15.17693292260398</v>
      </c>
      <c r="G29" s="255">
        <v>15.179610437331293</v>
      </c>
      <c r="H29" s="255">
        <v>15.086618897096312</v>
      </c>
      <c r="I29" s="256">
        <v>15.095229116316217</v>
      </c>
      <c r="L29" s="277"/>
    </row>
    <row r="30" spans="3:12" hidden="1" x14ac:dyDescent="0.2">
      <c r="C30" s="254" t="s">
        <v>54</v>
      </c>
      <c r="D30" s="255">
        <v>0</v>
      </c>
      <c r="E30" s="255">
        <v>0</v>
      </c>
      <c r="F30" s="255">
        <v>0</v>
      </c>
      <c r="G30" s="255">
        <v>0</v>
      </c>
      <c r="H30" s="255">
        <v>0</v>
      </c>
      <c r="I30" s="256">
        <v>0</v>
      </c>
      <c r="L30" s="277"/>
    </row>
    <row r="31" spans="3:12" x14ac:dyDescent="0.2">
      <c r="C31" s="254" t="s">
        <v>84</v>
      </c>
      <c r="D31" s="255">
        <v>17.821878673566776</v>
      </c>
      <c r="E31" s="255">
        <v>18.174277112379531</v>
      </c>
      <c r="F31" s="255">
        <v>18.391379087039862</v>
      </c>
      <c r="G31" s="255">
        <v>18.393362201885303</v>
      </c>
      <c r="H31" s="255">
        <v>18.397643705408278</v>
      </c>
      <c r="I31" s="256">
        <v>18.356897851913487</v>
      </c>
      <c r="L31" s="277"/>
    </row>
    <row r="32" spans="3:12" ht="5.0999999999999996" customHeight="1" x14ac:dyDescent="0.2">
      <c r="C32" s="254"/>
      <c r="D32" s="255"/>
      <c r="E32" s="255"/>
      <c r="F32" s="255"/>
      <c r="G32" s="255"/>
      <c r="H32" s="255"/>
      <c r="I32" s="256"/>
      <c r="L32" s="277"/>
    </row>
    <row r="33" spans="3:12" ht="13.5" thickBot="1" x14ac:dyDescent="0.25">
      <c r="C33" s="260" t="s">
        <v>55</v>
      </c>
      <c r="D33" s="261">
        <v>80.922946075025919</v>
      </c>
      <c r="E33" s="261">
        <v>81.940307783316769</v>
      </c>
      <c r="F33" s="261">
        <v>82.360840490010446</v>
      </c>
      <c r="G33" s="261">
        <v>86.301444229183758</v>
      </c>
      <c r="H33" s="261">
        <v>85.725586971514673</v>
      </c>
      <c r="I33" s="263">
        <v>86.239786573463618</v>
      </c>
      <c r="L33" s="277"/>
    </row>
    <row r="34" spans="3:12" ht="6.75" customHeight="1" x14ac:dyDescent="0.2">
      <c r="C34" s="252"/>
      <c r="D34" s="255"/>
      <c r="E34" s="255"/>
      <c r="F34" s="255"/>
      <c r="G34" s="255"/>
      <c r="H34" s="255"/>
      <c r="I34" s="256"/>
      <c r="L34" s="277"/>
    </row>
    <row r="35" spans="3:12" x14ac:dyDescent="0.2">
      <c r="C35" s="55" t="s">
        <v>62</v>
      </c>
      <c r="D35" s="255"/>
      <c r="E35" s="255"/>
      <c r="F35" s="255"/>
      <c r="G35" s="255"/>
      <c r="H35" s="255"/>
      <c r="I35" s="256"/>
      <c r="L35" s="277"/>
    </row>
    <row r="36" spans="3:12" x14ac:dyDescent="0.2">
      <c r="C36" s="254" t="s">
        <v>52</v>
      </c>
      <c r="D36" s="255">
        <v>78.594032780470343</v>
      </c>
      <c r="E36" s="255">
        <v>79.872672410112131</v>
      </c>
      <c r="F36" s="255">
        <v>73.693354561181636</v>
      </c>
      <c r="G36" s="255">
        <v>69.903486043111457</v>
      </c>
      <c r="H36" s="255">
        <v>69.261498142055231</v>
      </c>
      <c r="I36" s="256">
        <v>66.18937986026063</v>
      </c>
      <c r="L36" s="277"/>
    </row>
    <row r="37" spans="3:12" x14ac:dyDescent="0.2">
      <c r="C37" s="254" t="s">
        <v>53</v>
      </c>
      <c r="D37" s="255">
        <v>9.8221765089540458</v>
      </c>
      <c r="E37" s="255">
        <v>9.5203043010400972</v>
      </c>
      <c r="F37" s="255">
        <v>10.598100592542485</v>
      </c>
      <c r="G37" s="255">
        <v>9.8597989180955405</v>
      </c>
      <c r="H37" s="255">
        <v>9.8254782850365032</v>
      </c>
      <c r="I37" s="256">
        <v>9.543777795268225</v>
      </c>
      <c r="L37" s="277"/>
    </row>
    <row r="38" spans="3:12" x14ac:dyDescent="0.2">
      <c r="C38" s="254" t="s">
        <v>54</v>
      </c>
      <c r="D38" s="255">
        <v>22.012603122728244</v>
      </c>
      <c r="E38" s="255">
        <v>23.384852275248335</v>
      </c>
      <c r="F38" s="255">
        <v>22.955542051059009</v>
      </c>
      <c r="G38" s="255">
        <v>21.669985290507704</v>
      </c>
      <c r="H38" s="255">
        <v>15.048649190377718</v>
      </c>
      <c r="I38" s="256">
        <v>12.730947910331555</v>
      </c>
      <c r="L38" s="277"/>
    </row>
    <row r="39" spans="3:12" ht="5.0999999999999996" customHeight="1" x14ac:dyDescent="0.2">
      <c r="C39" s="254"/>
      <c r="D39" s="255"/>
      <c r="E39" s="255"/>
      <c r="F39" s="255"/>
      <c r="G39" s="255"/>
      <c r="H39" s="255"/>
      <c r="I39" s="256"/>
      <c r="L39" s="277"/>
    </row>
    <row r="40" spans="3:12" ht="13.5" thickBot="1" x14ac:dyDescent="0.25">
      <c r="C40" s="260" t="s">
        <v>84</v>
      </c>
      <c r="D40" s="261">
        <v>18.516057407450379</v>
      </c>
      <c r="E40" s="261">
        <v>18.753618824873922</v>
      </c>
      <c r="F40" s="261">
        <v>19.687512514044062</v>
      </c>
      <c r="G40" s="261">
        <v>19.20197474113861</v>
      </c>
      <c r="H40" s="261">
        <v>18.623442939454634</v>
      </c>
      <c r="I40" s="263">
        <v>17.988980615273242</v>
      </c>
      <c r="L40" s="277"/>
    </row>
    <row r="41" spans="3:12" ht="6.75" customHeight="1" x14ac:dyDescent="0.2">
      <c r="C41" s="252"/>
      <c r="D41" s="255"/>
      <c r="E41" s="255"/>
      <c r="F41" s="255"/>
      <c r="G41" s="255"/>
      <c r="H41" s="255"/>
      <c r="I41" s="256"/>
      <c r="L41" s="277"/>
    </row>
    <row r="42" spans="3:12" x14ac:dyDescent="0.2">
      <c r="C42" s="55" t="s">
        <v>63</v>
      </c>
      <c r="D42" s="255"/>
      <c r="E42" s="255"/>
      <c r="F42" s="255"/>
      <c r="G42" s="255"/>
      <c r="H42" s="255"/>
      <c r="I42" s="256"/>
      <c r="L42" s="277"/>
    </row>
    <row r="43" spans="3:12" x14ac:dyDescent="0.2">
      <c r="C43" s="254" t="s">
        <v>52</v>
      </c>
      <c r="D43" s="255">
        <v>14.904938125980982</v>
      </c>
      <c r="E43" s="255">
        <v>14.646307762289672</v>
      </c>
      <c r="F43" s="255">
        <v>11.465385103688199</v>
      </c>
      <c r="G43" s="255">
        <v>11.941822913659447</v>
      </c>
      <c r="H43" s="255">
        <v>13.544207284839839</v>
      </c>
      <c r="I43" s="256">
        <v>11.229485399302014</v>
      </c>
      <c r="J43" s="277"/>
      <c r="L43" s="277"/>
    </row>
    <row r="44" spans="3:12" x14ac:dyDescent="0.2">
      <c r="C44" s="254" t="s">
        <v>53</v>
      </c>
      <c r="D44" s="255">
        <v>4.7928259654677712</v>
      </c>
      <c r="E44" s="255">
        <v>4.7292843275690775</v>
      </c>
      <c r="F44" s="255">
        <v>3.6920716784415704</v>
      </c>
      <c r="G44" s="255">
        <v>3.8988001641544674</v>
      </c>
      <c r="H44" s="255">
        <v>3.870449853413759</v>
      </c>
      <c r="I44" s="256">
        <v>3.9407153940234125</v>
      </c>
      <c r="J44" s="277"/>
      <c r="L44" s="277"/>
    </row>
    <row r="45" spans="3:12" ht="5.0999999999999996" customHeight="1" x14ac:dyDescent="0.2">
      <c r="C45" s="254"/>
      <c r="D45" s="255"/>
      <c r="E45" s="255"/>
      <c r="F45" s="255"/>
      <c r="G45" s="255"/>
      <c r="H45" s="255"/>
      <c r="I45" s="256"/>
      <c r="J45" s="277"/>
      <c r="L45" s="277"/>
    </row>
    <row r="46" spans="3:12" ht="13.5" thickBot="1" x14ac:dyDescent="0.25">
      <c r="C46" s="254" t="s">
        <v>84</v>
      </c>
      <c r="D46" s="255">
        <v>5.2296354028463776</v>
      </c>
      <c r="E46" s="255">
        <v>5.165970705208025</v>
      </c>
      <c r="F46" s="255">
        <v>4.0390119063642125</v>
      </c>
      <c r="G46" s="255">
        <v>4.2728072316145589</v>
      </c>
      <c r="H46" s="255">
        <v>4.3245846963015317</v>
      </c>
      <c r="I46" s="256">
        <v>4.2702249595836381</v>
      </c>
      <c r="J46" s="277"/>
      <c r="L46" s="277"/>
    </row>
    <row r="47" spans="3:12" ht="6.75" customHeight="1" x14ac:dyDescent="0.2">
      <c r="C47" s="270"/>
      <c r="D47" s="264"/>
      <c r="E47" s="264"/>
      <c r="F47" s="264"/>
      <c r="G47" s="264"/>
      <c r="H47" s="264"/>
      <c r="I47" s="271"/>
      <c r="L47" s="277"/>
    </row>
    <row r="48" spans="3:12" x14ac:dyDescent="0.2">
      <c r="C48" s="55" t="s">
        <v>64</v>
      </c>
      <c r="D48" s="255"/>
      <c r="E48" s="255"/>
      <c r="F48" s="255"/>
      <c r="G48" s="255"/>
      <c r="H48" s="255"/>
      <c r="I48" s="256"/>
      <c r="L48" s="277"/>
    </row>
    <row r="49" spans="3:12" x14ac:dyDescent="0.2">
      <c r="C49" s="254" t="s">
        <v>52</v>
      </c>
      <c r="D49" s="255">
        <v>18.667208344843637</v>
      </c>
      <c r="E49" s="255">
        <v>18.430798967391681</v>
      </c>
      <c r="F49" s="255">
        <v>17.131009371641102</v>
      </c>
      <c r="G49" s="255">
        <v>16.670735661845004</v>
      </c>
      <c r="H49" s="255">
        <v>16.393567232705344</v>
      </c>
      <c r="I49" s="256">
        <v>16.536069277824328</v>
      </c>
      <c r="J49" s="277"/>
      <c r="L49" s="277"/>
    </row>
    <row r="50" spans="3:12" x14ac:dyDescent="0.2">
      <c r="C50" s="254" t="s">
        <v>53</v>
      </c>
      <c r="D50" s="255">
        <v>6.8682802800086993</v>
      </c>
      <c r="E50" s="255">
        <v>6.8212272864529764</v>
      </c>
      <c r="F50" s="255">
        <v>6.1299107256039393</v>
      </c>
      <c r="G50" s="255">
        <v>6.1106740325766777</v>
      </c>
      <c r="H50" s="255">
        <v>5.9016434563879869</v>
      </c>
      <c r="I50" s="256">
        <v>6.2823004416998147</v>
      </c>
      <c r="J50" s="277"/>
      <c r="L50" s="277"/>
    </row>
    <row r="51" spans="3:12" x14ac:dyDescent="0.2">
      <c r="C51" s="254" t="s">
        <v>54</v>
      </c>
      <c r="D51" s="255">
        <v>1.4989544384023692</v>
      </c>
      <c r="E51" s="255">
        <v>1.6259362522082872</v>
      </c>
      <c r="F51" s="255">
        <v>1.4635928268438587</v>
      </c>
      <c r="G51" s="255">
        <v>1.2515214871205858</v>
      </c>
      <c r="H51" s="255">
        <v>1.1347595674790196</v>
      </c>
      <c r="I51" s="256">
        <v>1.0728915843012552</v>
      </c>
      <c r="L51" s="277"/>
    </row>
    <row r="52" spans="3:12" ht="5.0999999999999996" customHeight="1" x14ac:dyDescent="0.2">
      <c r="C52" s="254"/>
      <c r="D52" s="255"/>
      <c r="E52" s="255"/>
      <c r="F52" s="255"/>
      <c r="G52" s="255"/>
      <c r="H52" s="255"/>
      <c r="I52" s="256"/>
      <c r="L52" s="277"/>
    </row>
    <row r="53" spans="3:12" ht="13.5" thickBot="1" x14ac:dyDescent="0.25">
      <c r="C53" s="260" t="s">
        <v>84</v>
      </c>
      <c r="D53" s="261">
        <v>6.7285263584084953</v>
      </c>
      <c r="E53" s="261">
        <v>6.8984899646770694</v>
      </c>
      <c r="F53" s="261">
        <v>6.297263376064735</v>
      </c>
      <c r="G53" s="261">
        <v>6.2246879800908372</v>
      </c>
      <c r="H53" s="261">
        <v>6.0196647872458682</v>
      </c>
      <c r="I53" s="263">
        <v>6.4073347723081513</v>
      </c>
      <c r="J53" s="277"/>
      <c r="L53" s="277"/>
    </row>
    <row r="54" spans="3:12" ht="6.75" customHeight="1" x14ac:dyDescent="0.2">
      <c r="C54" s="252"/>
      <c r="D54" s="255"/>
      <c r="E54" s="255"/>
      <c r="F54" s="255"/>
      <c r="G54" s="255"/>
      <c r="H54" s="255"/>
      <c r="I54" s="256"/>
      <c r="L54" s="277"/>
    </row>
    <row r="55" spans="3:12" hidden="1" x14ac:dyDescent="0.2">
      <c r="C55" s="55"/>
      <c r="D55" s="255"/>
      <c r="E55" s="255"/>
      <c r="F55" s="255"/>
      <c r="G55" s="255"/>
      <c r="H55" s="255"/>
      <c r="I55" s="256"/>
      <c r="L55" s="277"/>
    </row>
    <row r="56" spans="3:12" hidden="1" x14ac:dyDescent="0.2">
      <c r="C56" s="254"/>
      <c r="D56" s="255"/>
      <c r="E56" s="255"/>
      <c r="F56" s="255"/>
      <c r="G56" s="255"/>
      <c r="H56" s="255"/>
      <c r="I56" s="256"/>
      <c r="L56" s="277"/>
    </row>
    <row r="57" spans="3:12" ht="6.75" customHeight="1" x14ac:dyDescent="0.2">
      <c r="C57" s="254"/>
      <c r="D57" s="255"/>
      <c r="E57" s="255"/>
      <c r="F57" s="255"/>
      <c r="G57" s="255"/>
      <c r="H57" s="255"/>
      <c r="I57" s="256"/>
      <c r="L57" s="277"/>
    </row>
    <row r="58" spans="3:12" ht="6.75" customHeight="1" x14ac:dyDescent="0.2">
      <c r="C58" s="252"/>
      <c r="D58" s="255"/>
      <c r="E58" s="255"/>
      <c r="F58" s="255"/>
      <c r="G58" s="255"/>
      <c r="H58" s="255"/>
      <c r="I58" s="256"/>
      <c r="L58" s="277"/>
    </row>
    <row r="59" spans="3:12" x14ac:dyDescent="0.2">
      <c r="C59" s="55" t="s">
        <v>65</v>
      </c>
      <c r="D59" s="255"/>
      <c r="E59" s="255"/>
      <c r="F59" s="255"/>
      <c r="G59" s="255"/>
      <c r="H59" s="255"/>
      <c r="I59" s="256"/>
      <c r="L59" s="277"/>
    </row>
    <row r="60" spans="3:12" x14ac:dyDescent="0.2">
      <c r="C60" s="254" t="s">
        <v>52</v>
      </c>
      <c r="D60" s="255">
        <v>35.007332040812962</v>
      </c>
      <c r="E60" s="255">
        <v>34.763062775773726</v>
      </c>
      <c r="F60" s="255">
        <v>35.896347009015585</v>
      </c>
      <c r="G60" s="255">
        <v>36.428785440390421</v>
      </c>
      <c r="H60" s="255">
        <v>36.61467395052297</v>
      </c>
      <c r="I60" s="256">
        <v>39.124212912193009</v>
      </c>
      <c r="L60" s="277"/>
    </row>
    <row r="61" spans="3:12" x14ac:dyDescent="0.2">
      <c r="C61" s="254" t="s">
        <v>53</v>
      </c>
      <c r="D61" s="255">
        <v>11.733431117307688</v>
      </c>
      <c r="E61" s="255">
        <v>12.297934397959262</v>
      </c>
      <c r="F61" s="255">
        <v>12.391937743615216</v>
      </c>
      <c r="G61" s="255">
        <v>12.639396168788316</v>
      </c>
      <c r="H61" s="255">
        <v>12.816964253811532</v>
      </c>
      <c r="I61" s="256">
        <v>12.904934383626504</v>
      </c>
      <c r="L61" s="277"/>
    </row>
    <row r="62" spans="3:12" x14ac:dyDescent="0.2">
      <c r="C62" s="254" t="s">
        <v>54</v>
      </c>
      <c r="D62" s="255">
        <v>11.485056836855536</v>
      </c>
      <c r="E62" s="255">
        <v>11.926535132424979</v>
      </c>
      <c r="F62" s="255">
        <v>11.443694556040763</v>
      </c>
      <c r="G62" s="255">
        <v>11.175447558576394</v>
      </c>
      <c r="H62" s="255">
        <v>10.614320289012962</v>
      </c>
      <c r="I62" s="256">
        <v>8.93644645301978</v>
      </c>
      <c r="L62" s="277"/>
    </row>
    <row r="63" spans="3:12" ht="5.0999999999999996" customHeight="1" x14ac:dyDescent="0.2">
      <c r="C63" s="254"/>
      <c r="D63" s="255"/>
      <c r="E63" s="255"/>
      <c r="F63" s="255"/>
      <c r="G63" s="255"/>
      <c r="H63" s="255"/>
      <c r="I63" s="256"/>
      <c r="L63" s="277"/>
    </row>
    <row r="64" spans="3:12" ht="13.5" thickBot="1" x14ac:dyDescent="0.25">
      <c r="C64" s="260" t="s">
        <v>84</v>
      </c>
      <c r="D64" s="261">
        <v>13.164897173841654</v>
      </c>
      <c r="E64" s="261">
        <v>13.679065055905284</v>
      </c>
      <c r="F64" s="261">
        <v>13.80941410308183</v>
      </c>
      <c r="G64" s="261">
        <v>14.059162999796163</v>
      </c>
      <c r="H64" s="261">
        <v>14.241449920400193</v>
      </c>
      <c r="I64" s="263">
        <v>14.416186092511708</v>
      </c>
      <c r="L64" s="277"/>
    </row>
    <row r="65" spans="3:12" ht="6.75" customHeight="1" x14ac:dyDescent="0.2">
      <c r="C65" s="270"/>
      <c r="D65" s="264"/>
      <c r="E65" s="264"/>
      <c r="F65" s="264"/>
      <c r="G65" s="264"/>
      <c r="H65" s="264"/>
      <c r="I65" s="271"/>
      <c r="L65" s="277"/>
    </row>
    <row r="66" spans="3:12" x14ac:dyDescent="0.2">
      <c r="C66" s="55" t="s">
        <v>66</v>
      </c>
      <c r="D66" s="255"/>
      <c r="E66" s="255"/>
      <c r="F66" s="255"/>
      <c r="G66" s="255"/>
      <c r="H66" s="255"/>
      <c r="I66" s="256"/>
      <c r="L66" s="277"/>
    </row>
    <row r="67" spans="3:12" x14ac:dyDescent="0.2">
      <c r="C67" s="254" t="s">
        <v>52</v>
      </c>
      <c r="D67" s="255">
        <v>27.76164256826614</v>
      </c>
      <c r="E67" s="255">
        <v>29.321218059068666</v>
      </c>
      <c r="F67" s="255">
        <v>27.944817430586635</v>
      </c>
      <c r="G67" s="255">
        <v>28.257772607554788</v>
      </c>
      <c r="H67" s="255">
        <v>28.127743556786999</v>
      </c>
      <c r="I67" s="256">
        <v>27.856121854568173</v>
      </c>
      <c r="L67" s="277"/>
    </row>
    <row r="68" spans="3:12" x14ac:dyDescent="0.2">
      <c r="C68" s="254" t="s">
        <v>53</v>
      </c>
      <c r="D68" s="255">
        <v>7.6026353923260181</v>
      </c>
      <c r="E68" s="255">
        <v>8.0308336297224319</v>
      </c>
      <c r="F68" s="255">
        <v>6.5180120304539306</v>
      </c>
      <c r="G68" s="255">
        <v>6.4654331856008787</v>
      </c>
      <c r="H68" s="255">
        <v>6.7099563303040606</v>
      </c>
      <c r="I68" s="256">
        <v>6.5480439773166284</v>
      </c>
      <c r="L68" s="277"/>
    </row>
    <row r="69" spans="3:12" ht="5.0999999999999996" customHeight="1" x14ac:dyDescent="0.2">
      <c r="C69" s="254"/>
      <c r="D69" s="255"/>
      <c r="E69" s="255"/>
      <c r="F69" s="255"/>
      <c r="G69" s="255"/>
      <c r="H69" s="255"/>
      <c r="I69" s="256"/>
      <c r="L69" s="277"/>
    </row>
    <row r="70" spans="3:12" ht="13.5" thickBot="1" x14ac:dyDescent="0.25">
      <c r="C70" s="260" t="s">
        <v>84</v>
      </c>
      <c r="D70" s="261">
        <v>8.977219669156959</v>
      </c>
      <c r="E70" s="261">
        <v>9.4714068784963299</v>
      </c>
      <c r="F70" s="261">
        <v>8.0229550324875678</v>
      </c>
      <c r="G70" s="261">
        <v>8.1109729279680849</v>
      </c>
      <c r="H70" s="261">
        <v>8.3942267853149914</v>
      </c>
      <c r="I70" s="263">
        <v>8.2819936181408575</v>
      </c>
      <c r="L70" s="277"/>
    </row>
    <row r="71" spans="3:12" ht="6.75" customHeight="1" x14ac:dyDescent="0.2">
      <c r="C71" s="252"/>
      <c r="D71" s="255"/>
      <c r="E71" s="255"/>
      <c r="F71" s="255"/>
      <c r="G71" s="255"/>
      <c r="H71" s="255"/>
      <c r="I71" s="256"/>
      <c r="L71" s="277"/>
    </row>
    <row r="72" spans="3:12" x14ac:dyDescent="0.2">
      <c r="C72" s="55" t="s">
        <v>67</v>
      </c>
      <c r="D72" s="255"/>
      <c r="E72" s="255"/>
      <c r="F72" s="255"/>
      <c r="G72" s="255"/>
      <c r="H72" s="255"/>
      <c r="I72" s="256"/>
      <c r="L72" s="277"/>
    </row>
    <row r="73" spans="3:12" x14ac:dyDescent="0.2">
      <c r="C73" s="254" t="s">
        <v>85</v>
      </c>
      <c r="D73" s="255">
        <v>12.131282022515252</v>
      </c>
      <c r="E73" s="255">
        <v>11.711389381399249</v>
      </c>
      <c r="F73" s="255">
        <v>11.490588396055584</v>
      </c>
      <c r="G73" s="255">
        <v>7.5297722227318458</v>
      </c>
      <c r="H73" s="255">
        <v>0</v>
      </c>
      <c r="I73" s="256">
        <v>0</v>
      </c>
      <c r="L73" s="277"/>
    </row>
    <row r="74" spans="3:12" ht="6.75" customHeight="1" thickBot="1" x14ac:dyDescent="0.25">
      <c r="C74" s="260"/>
      <c r="D74" s="261"/>
      <c r="E74" s="261"/>
      <c r="F74" s="261"/>
      <c r="G74" s="261"/>
      <c r="H74" s="261"/>
      <c r="I74" s="263"/>
      <c r="L74" s="277"/>
    </row>
    <row r="75" spans="3:12" ht="6.75" customHeight="1" outlineLevel="1" x14ac:dyDescent="0.2">
      <c r="C75" s="252"/>
      <c r="D75" s="255"/>
      <c r="E75" s="255"/>
      <c r="F75" s="255"/>
      <c r="G75" s="255"/>
      <c r="H75" s="255"/>
      <c r="I75" s="256"/>
      <c r="L75" s="277"/>
    </row>
    <row r="76" spans="3:12" outlineLevel="1" x14ac:dyDescent="0.2">
      <c r="C76" s="55" t="s">
        <v>60</v>
      </c>
      <c r="D76" s="255"/>
      <c r="E76" s="255"/>
      <c r="F76" s="255"/>
      <c r="G76" s="255"/>
      <c r="H76" s="255"/>
      <c r="I76" s="256"/>
      <c r="L76" s="277"/>
    </row>
    <row r="77" spans="3:12" outlineLevel="1" x14ac:dyDescent="0.2">
      <c r="C77" s="254" t="s">
        <v>53</v>
      </c>
      <c r="D77" s="255">
        <v>6.4785497285674856</v>
      </c>
      <c r="E77" s="255">
        <v>6.470395614736784</v>
      </c>
      <c r="F77" s="255">
        <v>4.6919073350888922</v>
      </c>
      <c r="G77" s="255">
        <v>4.5944249672674857</v>
      </c>
      <c r="H77" s="255">
        <v>4.2186885000091321</v>
      </c>
      <c r="I77" s="256">
        <v>3.749784003093168</v>
      </c>
      <c r="L77" s="277"/>
    </row>
    <row r="78" spans="3:12" ht="6.75" customHeight="1" outlineLevel="1" thickBot="1" x14ac:dyDescent="0.25">
      <c r="C78" s="260"/>
      <c r="D78" s="261"/>
      <c r="E78" s="261"/>
      <c r="F78" s="261"/>
      <c r="G78" s="261"/>
      <c r="H78" s="261"/>
      <c r="I78" s="263"/>
      <c r="L78" s="277"/>
    </row>
    <row r="79" spans="3:12" ht="6.75" customHeight="1" x14ac:dyDescent="0.2">
      <c r="L79" s="277"/>
    </row>
    <row r="82" spans="3:14" ht="4.5" customHeight="1" x14ac:dyDescent="0.2"/>
    <row r="83" spans="3:14" ht="6.75" customHeight="1" x14ac:dyDescent="0.2"/>
    <row r="85" spans="3:14" x14ac:dyDescent="0.2">
      <c r="C85" s="120"/>
    </row>
    <row r="86" spans="3:14" x14ac:dyDescent="0.2">
      <c r="C86" s="120"/>
      <c r="D86" s="5"/>
      <c r="E86" s="5"/>
      <c r="F86" s="5"/>
      <c r="G86" s="5"/>
      <c r="H86" s="5"/>
      <c r="I86" s="5"/>
    </row>
    <row r="87" spans="3:14" x14ac:dyDescent="0.2">
      <c r="C87" s="120"/>
      <c r="D87" s="5"/>
      <c r="E87" s="5"/>
      <c r="F87" s="5"/>
      <c r="G87" s="5"/>
      <c r="H87" s="5"/>
      <c r="I87" s="5"/>
    </row>
    <row r="88" spans="3:14" x14ac:dyDescent="0.2">
      <c r="C88" s="120"/>
      <c r="D88" s="5"/>
      <c r="E88" s="5"/>
      <c r="F88" s="5"/>
      <c r="G88" s="5"/>
      <c r="H88" s="5"/>
      <c r="I88" s="5"/>
    </row>
    <row r="89" spans="3:14" x14ac:dyDescent="0.2">
      <c r="C89" s="120"/>
      <c r="D89" s="5"/>
      <c r="E89" s="5"/>
      <c r="F89" s="5"/>
      <c r="G89" s="5"/>
      <c r="H89" s="5"/>
      <c r="I89" s="5"/>
    </row>
    <row r="90" spans="3:14" x14ac:dyDescent="0.2">
      <c r="C90" s="120"/>
      <c r="D90" s="5"/>
      <c r="E90" s="5"/>
      <c r="F90" s="5"/>
      <c r="G90" s="5"/>
      <c r="H90" s="5"/>
      <c r="I90" s="5"/>
    </row>
    <row r="91" spans="3:14" x14ac:dyDescent="0.2">
      <c r="C91" s="120"/>
      <c r="D91" s="5"/>
      <c r="E91" s="5"/>
      <c r="F91" s="5"/>
      <c r="G91" s="5"/>
      <c r="H91" s="5"/>
      <c r="I91" s="5"/>
    </row>
    <row r="92" spans="3:14" x14ac:dyDescent="0.2">
      <c r="C92" s="120"/>
      <c r="D92" s="5"/>
      <c r="E92" s="5"/>
      <c r="F92" s="5"/>
      <c r="G92" s="5"/>
      <c r="H92" s="5"/>
      <c r="I92" s="5"/>
    </row>
    <row r="93" spans="3:14" x14ac:dyDescent="0.2">
      <c r="C93" s="120"/>
      <c r="D93" s="5"/>
      <c r="E93" s="5"/>
      <c r="F93" s="5"/>
      <c r="G93" s="5"/>
      <c r="H93" s="5"/>
      <c r="I93" s="5"/>
    </row>
    <row r="94" spans="3:14" x14ac:dyDescent="0.2">
      <c r="C94" s="120"/>
      <c r="D94" s="5"/>
      <c r="E94" s="5"/>
      <c r="F94" s="5"/>
      <c r="G94" s="5"/>
      <c r="H94" s="5"/>
      <c r="I94" s="5"/>
    </row>
    <row r="95" spans="3:14" x14ac:dyDescent="0.2">
      <c r="C95" s="120"/>
      <c r="D95" s="5"/>
      <c r="E95" s="5"/>
      <c r="F95" s="5"/>
      <c r="G95" s="5"/>
      <c r="H95" s="5"/>
      <c r="I95" s="5"/>
    </row>
    <row r="96" spans="3:14" s="177" customFormat="1" x14ac:dyDescent="0.2">
      <c r="C96" s="1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s="177" customFormat="1" x14ac:dyDescent="0.2">
      <c r="C97" s="1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</sheetData>
  <mergeCells count="1">
    <mergeCell ref="C3:H3"/>
  </mergeCells>
  <printOptions horizontalCentered="1"/>
  <pageMargins left="0.55000000000000004" right="0" top="0.25" bottom="0.15" header="0.25" footer="0.17"/>
  <pageSetup paperSize="8" orientation="portrait" r:id="rId1"/>
  <headerFooter alignWithMargins="0"/>
  <rowBreaks count="1" manualBreakCount="1">
    <brk id="82" min="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Rev-QAR</vt:lpstr>
      <vt:lpstr> ARPU QAR </vt:lpstr>
      <vt:lpstr>Cust</vt:lpstr>
      <vt:lpstr>Prop-cust</vt:lpstr>
      <vt:lpstr>Rev-USD</vt:lpstr>
      <vt:lpstr> ARPU USD</vt:lpstr>
      <vt:lpstr>' ARPU QAR '!Print_Area</vt:lpstr>
      <vt:lpstr>' ARPU USD'!Print_Area</vt:lpstr>
      <vt:lpstr>Cust!Print_Area</vt:lpstr>
      <vt:lpstr>'Rev-QAR'!Print_Area</vt:lpstr>
      <vt:lpstr>'Rev-USD'!Print_Area</vt:lpstr>
      <vt:lpstr>Cust!Print_Titles</vt:lpstr>
      <vt:lpstr>'Rev-QAR'!Print_Titles</vt:lpstr>
      <vt:lpstr>'Rev-USD'!Print_Titles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2016-10-27T07:11:54Z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d2a11420-40a4-47f1-bb12-f4a39690c306</vt:lpwstr>
  </property>
  <property fmtid="{D5CDD505-2E9C-101B-9397-08002B2CF9AE}" pid="3" name="Classification">
    <vt:lpwstr>Internal</vt:lpwstr>
  </property>
</Properties>
</file>